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480" yWindow="60" windowWidth="20730" windowHeight="10995"/>
  </bookViews>
  <sheets>
    <sheet name="Liste Equipes" sheetId="6" r:id="rId1"/>
    <sheet name="1A_C." sheetId="4" state="hidden" r:id="rId2"/>
  </sheets>
  <externalReferences>
    <externalReference r:id="rId3"/>
  </externalReferences>
  <definedNames>
    <definedName name="Financement">#REF!</definedName>
    <definedName name="Nb_Office">#REF!</definedName>
    <definedName name="Nb_Office_Tour1">'[1]Liste-Equipes-Tirage'!$C$21</definedName>
    <definedName name="_xlnm.Print_Area" localSheetId="1">'1A_C.'!$A$1:$O$25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/>
  <c r="L2" l="1"/>
  <c r="B2"/>
  <c r="J62" l="1"/>
  <c r="E62"/>
  <c r="J61"/>
  <c r="E61"/>
  <c r="E60"/>
  <c r="O59"/>
  <c r="E59"/>
  <c r="O58"/>
  <c r="E58"/>
  <c r="E57"/>
  <c r="J56"/>
  <c r="E56"/>
  <c r="J55"/>
  <c r="E55"/>
  <c r="O25"/>
  <c r="J25"/>
  <c r="E25"/>
  <c r="O24"/>
  <c r="J24"/>
  <c r="E24"/>
  <c r="O23"/>
  <c r="J23"/>
  <c r="E23"/>
  <c r="O22"/>
  <c r="J22"/>
  <c r="E22"/>
  <c r="O21"/>
  <c r="J21"/>
  <c r="E21"/>
  <c r="O20"/>
  <c r="J20"/>
  <c r="E20"/>
  <c r="O19"/>
  <c r="J19"/>
  <c r="E19"/>
  <c r="O18"/>
  <c r="J18"/>
  <c r="E18"/>
  <c r="O14"/>
  <c r="J14"/>
  <c r="E14"/>
  <c r="O13"/>
  <c r="J13"/>
  <c r="E13"/>
  <c r="O12"/>
  <c r="J12"/>
  <c r="E12"/>
  <c r="O11"/>
  <c r="J11"/>
  <c r="E11"/>
  <c r="O10"/>
  <c r="J10"/>
  <c r="E10"/>
  <c r="O9"/>
  <c r="J9"/>
  <c r="E9"/>
  <c r="O8"/>
  <c r="J8"/>
  <c r="E8"/>
  <c r="O7"/>
  <c r="J7"/>
  <c r="E7"/>
  <c r="D9"/>
  <c r="I8" s="1"/>
  <c r="L1"/>
  <c r="L49" s="1"/>
  <c r="E44" l="1"/>
  <c r="E40"/>
  <c r="I31"/>
  <c r="E35"/>
  <c r="E31"/>
  <c r="E68"/>
  <c r="E66"/>
  <c r="J68"/>
  <c r="J67"/>
  <c r="J66"/>
  <c r="J65"/>
  <c r="E45"/>
  <c r="L28"/>
  <c r="L42"/>
  <c r="E46"/>
  <c r="L43"/>
  <c r="L33"/>
  <c r="O66"/>
  <c r="E72"/>
  <c r="E70"/>
  <c r="E43"/>
  <c r="L32"/>
  <c r="I28"/>
  <c r="E39"/>
  <c r="I32"/>
  <c r="N34"/>
  <c r="L39"/>
  <c r="I42"/>
  <c r="L40"/>
  <c r="N28"/>
  <c r="N31"/>
  <c r="N42"/>
  <c r="L45"/>
  <c r="E34"/>
  <c r="N35"/>
  <c r="E33"/>
  <c r="N33"/>
  <c r="L31"/>
  <c r="D10"/>
  <c r="D8"/>
  <c r="D19"/>
  <c r="D14"/>
  <c r="D25"/>
  <c r="D21"/>
  <c r="D12"/>
  <c r="D23"/>
  <c r="D11"/>
  <c r="L46"/>
  <c r="D20"/>
  <c r="D24"/>
  <c r="D13"/>
  <c r="D22"/>
  <c r="G46"/>
  <c r="G44"/>
  <c r="N10"/>
  <c r="D30"/>
  <c r="Z30" s="1"/>
  <c r="I46"/>
  <c r="I43"/>
  <c r="D18"/>
  <c r="N41"/>
  <c r="E42"/>
  <c r="E41"/>
  <c r="L41"/>
  <c r="G30"/>
  <c r="G28"/>
  <c r="G31"/>
  <c r="G29"/>
  <c r="G34"/>
  <c r="G32"/>
  <c r="G35"/>
  <c r="G33"/>
  <c r="N40"/>
  <c r="G41"/>
  <c r="G39"/>
  <c r="N44"/>
  <c r="N43"/>
  <c r="I45"/>
  <c r="I44"/>
  <c r="L29"/>
  <c r="L30"/>
  <c r="N32"/>
  <c r="I33"/>
  <c r="I34"/>
  <c r="I35"/>
  <c r="I39"/>
  <c r="L44"/>
  <c r="G42"/>
  <c r="G40"/>
  <c r="N46"/>
  <c r="N45"/>
  <c r="E29"/>
  <c r="N29"/>
  <c r="E30"/>
  <c r="N30"/>
  <c r="E32"/>
  <c r="L34"/>
  <c r="L35"/>
  <c r="I41"/>
  <c r="I40"/>
  <c r="G45"/>
  <c r="G43"/>
  <c r="E28"/>
  <c r="I29"/>
  <c r="I30"/>
  <c r="N39"/>
  <c r="E65"/>
  <c r="O65"/>
  <c r="E67"/>
  <c r="E69"/>
  <c r="E71"/>
  <c r="J34" l="1"/>
  <c r="M42"/>
  <c r="M39"/>
  <c r="M31"/>
  <c r="J43"/>
  <c r="M28"/>
  <c r="J39"/>
  <c r="M33"/>
  <c r="J42"/>
  <c r="J35"/>
  <c r="M44"/>
  <c r="M29"/>
  <c r="J33"/>
  <c r="D43"/>
  <c r="Z43" s="1"/>
  <c r="I22"/>
  <c r="N22"/>
  <c r="D32"/>
  <c r="Z32" s="1"/>
  <c r="I11"/>
  <c r="N11"/>
  <c r="M32"/>
  <c r="J29"/>
  <c r="M41"/>
  <c r="D39"/>
  <c r="Z39" s="1"/>
  <c r="I18"/>
  <c r="N18"/>
  <c r="J46"/>
  <c r="D34"/>
  <c r="Z34" s="1"/>
  <c r="N14"/>
  <c r="I12"/>
  <c r="M45"/>
  <c r="J31"/>
  <c r="J44"/>
  <c r="D35"/>
  <c r="Z35" s="1"/>
  <c r="N12"/>
  <c r="I14"/>
  <c r="D40"/>
  <c r="Z40" s="1"/>
  <c r="I20"/>
  <c r="N20"/>
  <c r="J32"/>
  <c r="M46"/>
  <c r="J28"/>
  <c r="M35"/>
  <c r="J30"/>
  <c r="M34"/>
  <c r="M30"/>
  <c r="J41"/>
  <c r="J40"/>
  <c r="M40"/>
  <c r="D45"/>
  <c r="Z45" s="1"/>
  <c r="N25"/>
  <c r="I23"/>
  <c r="D41"/>
  <c r="Z41" s="1"/>
  <c r="N21"/>
  <c r="I19"/>
  <c r="J45"/>
  <c r="M43"/>
  <c r="D44"/>
  <c r="Z44" s="1"/>
  <c r="I24"/>
  <c r="N24"/>
  <c r="D33"/>
  <c r="Z33" s="1"/>
  <c r="I13"/>
  <c r="N13"/>
  <c r="D42"/>
  <c r="Z42" s="1"/>
  <c r="N19"/>
  <c r="I21"/>
  <c r="D46"/>
  <c r="Z46" s="1"/>
  <c r="N23"/>
  <c r="I25"/>
  <c r="I9"/>
  <c r="D29"/>
  <c r="Z29" s="1"/>
  <c r="N9"/>
  <c r="N8"/>
  <c r="D31"/>
  <c r="Z31" s="1"/>
  <c r="I10"/>
  <c r="O44" l="1"/>
  <c r="O39"/>
  <c r="R43"/>
  <c r="O41"/>
  <c r="O34"/>
  <c r="O43"/>
  <c r="O32"/>
  <c r="R32"/>
  <c r="P32"/>
  <c r="O31"/>
  <c r="O30"/>
  <c r="R28"/>
  <c r="P28"/>
  <c r="O28"/>
  <c r="O46"/>
  <c r="O29"/>
  <c r="O33"/>
  <c r="O35"/>
  <c r="O45"/>
  <c r="O40"/>
  <c r="P43"/>
  <c r="P39"/>
  <c r="R39"/>
  <c r="O42"/>
  <c r="Q43" l="1"/>
  <c r="S43" s="1"/>
  <c r="Q46"/>
  <c r="S46" s="1"/>
  <c r="Q45"/>
  <c r="S45" s="1"/>
  <c r="Q44"/>
  <c r="S44" s="1"/>
  <c r="Q28"/>
  <c r="S28" s="1"/>
  <c r="Q31"/>
  <c r="S31" s="1"/>
  <c r="Q30"/>
  <c r="S30" s="1"/>
  <c r="Q29"/>
  <c r="S29" s="1"/>
  <c r="Q32"/>
  <c r="S32" s="1"/>
  <c r="Q35"/>
  <c r="S35" s="1"/>
  <c r="Q33"/>
  <c r="S33" s="1"/>
  <c r="Q34"/>
  <c r="S34" s="1"/>
  <c r="Q39"/>
  <c r="S39" s="1"/>
  <c r="Q42"/>
  <c r="S42" s="1"/>
  <c r="Q41"/>
  <c r="S41" s="1"/>
  <c r="Q40"/>
  <c r="S40" s="1"/>
  <c r="T43" l="1"/>
  <c r="T39"/>
  <c r="T32"/>
  <c r="T28"/>
  <c r="T31"/>
  <c r="T40"/>
  <c r="T33"/>
  <c r="T44"/>
  <c r="T41"/>
  <c r="T34"/>
  <c r="T29"/>
  <c r="T45"/>
  <c r="T42"/>
  <c r="T35"/>
  <c r="T30"/>
  <c r="T46"/>
  <c r="V43" l="1"/>
  <c r="U43"/>
  <c r="V39"/>
  <c r="U39"/>
  <c r="W42" s="1"/>
  <c r="X42" s="1"/>
  <c r="U32"/>
  <c r="V32"/>
  <c r="U28"/>
  <c r="V28"/>
  <c r="Y30" l="1"/>
  <c r="Y29"/>
  <c r="Y42"/>
  <c r="W46"/>
  <c r="X46" s="1"/>
  <c r="Y46" s="1"/>
  <c r="W44"/>
  <c r="X44" s="1"/>
  <c r="W45"/>
  <c r="X45" s="1"/>
  <c r="W43"/>
  <c r="X43" s="1"/>
  <c r="Y43" s="1"/>
  <c r="Y44"/>
  <c r="Y45"/>
  <c r="Y39"/>
  <c r="Y40"/>
  <c r="W40"/>
  <c r="X40" s="1"/>
  <c r="W39"/>
  <c r="X39" s="1"/>
  <c r="W41"/>
  <c r="X41" s="1"/>
  <c r="Y41"/>
  <c r="W34"/>
  <c r="X34" s="1"/>
  <c r="Y34" s="1"/>
  <c r="W32"/>
  <c r="X32" s="1"/>
  <c r="W35"/>
  <c r="X35" s="1"/>
  <c r="W33"/>
  <c r="X33" s="1"/>
  <c r="Y32" s="1"/>
  <c r="W31"/>
  <c r="X31" s="1"/>
  <c r="W30"/>
  <c r="X30" s="1"/>
  <c r="W28"/>
  <c r="X28" s="1"/>
  <c r="Y28"/>
  <c r="W29"/>
  <c r="X29" s="1"/>
  <c r="Y31"/>
  <c r="Y33" l="1"/>
  <c r="Y35"/>
  <c r="D7"/>
  <c r="I7" s="1"/>
  <c r="D59" l="1"/>
  <c r="D69" s="1"/>
  <c r="I56"/>
  <c r="I66" s="1"/>
  <c r="D61"/>
  <c r="D71" s="1"/>
  <c r="D62"/>
  <c r="D72" s="1"/>
  <c r="D55"/>
  <c r="D65" s="1"/>
  <c r="D60"/>
  <c r="D70" s="1"/>
  <c r="D56"/>
  <c r="D66" s="1"/>
  <c r="D57"/>
  <c r="D67" s="1"/>
  <c r="I61"/>
  <c r="I67" s="1"/>
  <c r="D58"/>
  <c r="D68" s="1"/>
  <c r="I62"/>
  <c r="I68" s="1"/>
  <c r="D28"/>
  <c r="Z28" s="1"/>
  <c r="N7"/>
  <c r="I55" l="1"/>
  <c r="I65" s="1"/>
  <c r="N59"/>
  <c r="N66" s="1"/>
  <c r="N58" l="1"/>
  <c r="N65" s="1"/>
  <c r="F23" i="6" l="1"/>
</calcChain>
</file>

<file path=xl/sharedStrings.xml><?xml version="1.0" encoding="utf-8"?>
<sst xmlns="http://schemas.openxmlformats.org/spreadsheetml/2006/main" count="136" uniqueCount="71">
  <si>
    <t>FEDERATION FRANCAISE DU SPORT BOULES</t>
  </si>
  <si>
    <t>LIGUE SPORT BOULES F1</t>
  </si>
  <si>
    <t>1ère PARTIE</t>
  </si>
  <si>
    <t>2ème PARTIE</t>
  </si>
  <si>
    <t>3ème PARTIE</t>
  </si>
  <si>
    <t>Groupe</t>
  </si>
  <si>
    <t>jeux</t>
  </si>
  <si>
    <t>NOM</t>
  </si>
  <si>
    <t>score</t>
  </si>
  <si>
    <t>1A</t>
  </si>
  <si>
    <t>1B</t>
  </si>
  <si>
    <t>1C</t>
  </si>
  <si>
    <t>1D</t>
  </si>
  <si>
    <t>2A</t>
  </si>
  <si>
    <t>2B</t>
  </si>
  <si>
    <t>2C</t>
  </si>
  <si>
    <t>2D</t>
  </si>
  <si>
    <t>TOTAL</t>
  </si>
  <si>
    <t>RANG</t>
  </si>
  <si>
    <t>BONUS</t>
  </si>
  <si>
    <t>3A</t>
  </si>
  <si>
    <t>3B</t>
  </si>
  <si>
    <t>3C</t>
  </si>
  <si>
    <t>3D</t>
  </si>
  <si>
    <t>4A</t>
  </si>
  <si>
    <t>4B</t>
  </si>
  <si>
    <t>4C</t>
  </si>
  <si>
    <t>4D</t>
  </si>
  <si>
    <t>Points P1</t>
  </si>
  <si>
    <t>Points P2</t>
  </si>
  <si>
    <t>Points P3</t>
  </si>
  <si>
    <t>Faits</t>
  </si>
  <si>
    <t>Laissés</t>
  </si>
  <si>
    <t>EGALITE A 2</t>
  </si>
  <si>
    <t>EGALITE A 3</t>
  </si>
  <si>
    <t>EGALITE A 2 DANS EGALITE A 3</t>
  </si>
  <si>
    <t>EGALITE A 3 DANS EGALITE A 3</t>
  </si>
  <si>
    <t>DEPARTAGE EGALITE A 2 DANS 3</t>
  </si>
  <si>
    <t>PARTIE DE CLASSEMENT - 18h30-20h30</t>
  </si>
  <si>
    <t>1/2 FINALE 1 - 16h00 - 18h00</t>
  </si>
  <si>
    <t>FINALE - 21h00-23h00</t>
  </si>
  <si>
    <t>1/2 FINALE 2 - 18h30 - 20h30</t>
  </si>
  <si>
    <t>CAPITAINE SYLVIE</t>
  </si>
  <si>
    <t>MAIRE LAURENCE</t>
  </si>
  <si>
    <t>DALLOZ CORINNE</t>
  </si>
  <si>
    <t>PEYRET ANNIE</t>
  </si>
  <si>
    <t>CANCADE JULINA</t>
  </si>
  <si>
    <t>POINTS</t>
  </si>
  <si>
    <t>PTS FAITS</t>
  </si>
  <si>
    <t>SOUCHE FRANCOISE</t>
  </si>
  <si>
    <t>BLANC LAURENCE</t>
  </si>
  <si>
    <t>PLENET OPHELIE</t>
  </si>
  <si>
    <t>FRAYSSE DOMINIQUE</t>
  </si>
  <si>
    <t>DAMON ANNE-SOPHIE</t>
  </si>
  <si>
    <t>MONTERIMARD GHISLAINE</t>
  </si>
  <si>
    <t>TEYSSIER NATHALIE</t>
  </si>
  <si>
    <t>PERRIN JOSY</t>
  </si>
  <si>
    <t>VAUX VIRGINIE</t>
  </si>
  <si>
    <t>ROYER DORIANE</t>
  </si>
  <si>
    <t>FROMENTOUX SANDRINE</t>
  </si>
  <si>
    <t>CLASSEMENT</t>
  </si>
  <si>
    <t xml:space="preserve">PTS CONCEDES </t>
  </si>
  <si>
    <t>NOMS EQUIPE</t>
  </si>
  <si>
    <t>G, AVERAGE</t>
  </si>
  <si>
    <t>CLASSEMENT 1ERE JOURNEE</t>
  </si>
  <si>
    <t>QUALIF</t>
  </si>
  <si>
    <t>F.3 F.4</t>
  </si>
  <si>
    <t>A.S.B.G.G.</t>
  </si>
  <si>
    <t xml:space="preserve"> </t>
  </si>
  <si>
    <t>LIEUX</t>
  </si>
  <si>
    <t>RESULTATS 1ère journée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</si>
</sst>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0"/>
      <color theme="6" tint="0.3999755851924192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5"/>
      <color rgb="FFFF0000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20"/>
      <color theme="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" fillId="0" borderId="0" xfId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20" fillId="0" borderId="47" xfId="0" applyFont="1" applyBorder="1" applyAlignment="1">
      <alignment horizontal="center"/>
    </xf>
    <xf numFmtId="0" fontId="16" fillId="0" borderId="4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sbserveur2013\doc%20users\f.amar\Mes%20documents\Tirages%20Aleatoires\Poules\Tirage-Aleatoire-12_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ies Poules"/>
      <sheetName val="Liste-Equipes-Tirage"/>
      <sheetName val="AS"/>
    </sheetNames>
    <sheetDataSet>
      <sheetData sheetId="0"/>
      <sheetData sheetId="1">
        <row r="21">
          <cell r="C21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J38"/>
  <sheetViews>
    <sheetView tabSelected="1" topLeftCell="A4" workbookViewId="0">
      <selection activeCell="B4" sqref="B4"/>
    </sheetView>
  </sheetViews>
  <sheetFormatPr baseColWidth="10" defaultRowHeight="15.75"/>
  <cols>
    <col min="1" max="1" width="13.28515625" style="100" customWidth="1"/>
    <col min="2" max="2" width="33.85546875" style="100" customWidth="1"/>
    <col min="3" max="3" width="11.42578125" style="100"/>
    <col min="4" max="4" width="13.42578125" style="100" customWidth="1"/>
    <col min="5" max="5" width="11.42578125" style="100"/>
    <col min="6" max="6" width="14.5703125" style="100" customWidth="1"/>
    <col min="7" max="7" width="10.42578125" customWidth="1"/>
    <col min="10" max="16384" width="11.42578125" style="100"/>
  </cols>
  <sheetData>
    <row r="2" spans="1:9">
      <c r="B2" s="114">
        <v>45242</v>
      </c>
      <c r="C2" s="113" t="s">
        <v>69</v>
      </c>
      <c r="D2" s="113" t="s">
        <v>67</v>
      </c>
      <c r="G2" s="121"/>
      <c r="H2" s="121"/>
      <c r="I2" s="121"/>
    </row>
    <row r="3" spans="1:9" ht="43.5" customHeight="1">
      <c r="A3" s="113" t="s">
        <v>65</v>
      </c>
      <c r="B3" s="113" t="s">
        <v>64</v>
      </c>
      <c r="C3" s="100" t="s">
        <v>68</v>
      </c>
      <c r="G3" s="121"/>
      <c r="H3" s="121"/>
      <c r="I3" s="121"/>
    </row>
    <row r="4" spans="1:9">
      <c r="A4" s="113" t="s">
        <v>66</v>
      </c>
      <c r="B4" s="100" t="s">
        <v>70</v>
      </c>
      <c r="G4" s="121"/>
      <c r="H4" s="121"/>
      <c r="I4" s="100"/>
    </row>
    <row r="5" spans="1:9" ht="16.5" thickBot="1">
      <c r="A5" s="113"/>
      <c r="G5" s="121"/>
      <c r="H5" s="121"/>
      <c r="I5" s="100"/>
    </row>
    <row r="6" spans="1:9" ht="16.5" thickBot="1">
      <c r="A6" s="107" t="s">
        <v>60</v>
      </c>
      <c r="B6" s="101" t="s">
        <v>62</v>
      </c>
      <c r="C6" s="122" t="s">
        <v>47</v>
      </c>
      <c r="D6" s="122" t="s">
        <v>63</v>
      </c>
      <c r="E6" s="122" t="s">
        <v>48</v>
      </c>
      <c r="F6" s="123" t="s">
        <v>61</v>
      </c>
      <c r="G6" s="124" t="s">
        <v>19</v>
      </c>
      <c r="H6" s="121"/>
      <c r="I6" s="100"/>
    </row>
    <row r="7" spans="1:9">
      <c r="A7" s="103">
        <v>1</v>
      </c>
      <c r="B7" s="125" t="s">
        <v>46</v>
      </c>
      <c r="C7" s="118">
        <v>20</v>
      </c>
      <c r="D7" s="118">
        <v>9</v>
      </c>
      <c r="E7" s="119">
        <v>25</v>
      </c>
      <c r="F7" s="115">
        <v>16</v>
      </c>
      <c r="G7" s="109">
        <v>6</v>
      </c>
      <c r="H7" s="121"/>
      <c r="I7" s="100"/>
    </row>
    <row r="8" spans="1:9">
      <c r="A8" s="104">
        <v>2</v>
      </c>
      <c r="B8" s="118" t="s">
        <v>43</v>
      </c>
      <c r="C8" s="118">
        <v>16</v>
      </c>
      <c r="D8" s="118">
        <v>28</v>
      </c>
      <c r="E8" s="118">
        <v>37</v>
      </c>
      <c r="F8" s="116">
        <v>9</v>
      </c>
      <c r="G8" s="110">
        <v>6</v>
      </c>
      <c r="H8" s="121"/>
      <c r="I8" s="100"/>
    </row>
    <row r="9" spans="1:9">
      <c r="A9" s="104">
        <v>3</v>
      </c>
      <c r="B9" s="118" t="s">
        <v>49</v>
      </c>
      <c r="C9" s="118">
        <v>12</v>
      </c>
      <c r="D9" s="118">
        <v>17</v>
      </c>
      <c r="E9" s="118">
        <v>35</v>
      </c>
      <c r="F9" s="116">
        <v>18</v>
      </c>
      <c r="G9" s="111">
        <v>6</v>
      </c>
      <c r="H9" s="121"/>
      <c r="I9" s="100"/>
    </row>
    <row r="10" spans="1:9">
      <c r="A10" s="104">
        <v>4</v>
      </c>
      <c r="B10" s="118" t="s">
        <v>50</v>
      </c>
      <c r="C10" s="118">
        <v>10</v>
      </c>
      <c r="D10" s="118">
        <v>11</v>
      </c>
      <c r="E10" s="118">
        <v>23</v>
      </c>
      <c r="F10" s="116">
        <v>12</v>
      </c>
      <c r="G10" s="111">
        <v>4</v>
      </c>
      <c r="H10" s="121"/>
      <c r="I10" s="100"/>
    </row>
    <row r="11" spans="1:9">
      <c r="A11" s="104">
        <v>5</v>
      </c>
      <c r="B11" s="118" t="s">
        <v>51</v>
      </c>
      <c r="C11" s="118">
        <v>10</v>
      </c>
      <c r="D11" s="118">
        <v>2</v>
      </c>
      <c r="E11" s="118">
        <v>27</v>
      </c>
      <c r="F11" s="116">
        <v>25</v>
      </c>
      <c r="G11" s="110">
        <v>4</v>
      </c>
      <c r="H11" s="121"/>
      <c r="I11" s="100"/>
    </row>
    <row r="12" spans="1:9">
      <c r="A12" s="104">
        <v>6</v>
      </c>
      <c r="B12" s="118" t="s">
        <v>52</v>
      </c>
      <c r="C12" s="118">
        <v>10</v>
      </c>
      <c r="D12" s="118">
        <v>-2</v>
      </c>
      <c r="E12" s="118">
        <v>18</v>
      </c>
      <c r="F12" s="116">
        <v>20</v>
      </c>
      <c r="G12" s="111">
        <v>6</v>
      </c>
      <c r="H12" s="121"/>
      <c r="I12" s="100"/>
    </row>
    <row r="13" spans="1:9">
      <c r="A13" s="104">
        <v>7</v>
      </c>
      <c r="B13" s="118" t="s">
        <v>45</v>
      </c>
      <c r="C13" s="118">
        <v>8</v>
      </c>
      <c r="D13" s="118">
        <v>3</v>
      </c>
      <c r="E13" s="118">
        <v>27</v>
      </c>
      <c r="F13" s="116">
        <v>24</v>
      </c>
      <c r="G13" s="111">
        <v>4</v>
      </c>
      <c r="H13" s="121"/>
      <c r="I13" s="100"/>
    </row>
    <row r="14" spans="1:9">
      <c r="A14" s="104">
        <v>8</v>
      </c>
      <c r="B14" s="118" t="s">
        <v>42</v>
      </c>
      <c r="C14" s="118">
        <v>8</v>
      </c>
      <c r="D14" s="118">
        <v>-1</v>
      </c>
      <c r="E14" s="118">
        <v>22</v>
      </c>
      <c r="F14" s="116">
        <v>23</v>
      </c>
      <c r="G14" s="111">
        <v>4</v>
      </c>
      <c r="H14" s="121"/>
      <c r="I14" s="100"/>
    </row>
    <row r="15" spans="1:9">
      <c r="A15" s="104">
        <v>9</v>
      </c>
      <c r="B15" s="118" t="s">
        <v>53</v>
      </c>
      <c r="C15" s="118">
        <v>6</v>
      </c>
      <c r="D15" s="118">
        <v>5</v>
      </c>
      <c r="E15" s="118">
        <v>24</v>
      </c>
      <c r="F15" s="116">
        <v>19</v>
      </c>
      <c r="G15" s="111">
        <v>2</v>
      </c>
      <c r="H15" s="121"/>
      <c r="I15" s="100"/>
    </row>
    <row r="16" spans="1:9">
      <c r="A16" s="104">
        <v>10</v>
      </c>
      <c r="B16" s="118" t="s">
        <v>44</v>
      </c>
      <c r="C16" s="118">
        <v>6</v>
      </c>
      <c r="D16" s="118">
        <v>-12</v>
      </c>
      <c r="E16" s="118">
        <v>15</v>
      </c>
      <c r="F16" s="116">
        <v>27</v>
      </c>
      <c r="G16" s="111">
        <v>2</v>
      </c>
      <c r="H16" s="121"/>
      <c r="I16" s="100"/>
    </row>
    <row r="17" spans="1:10">
      <c r="A17" s="104">
        <v>11</v>
      </c>
      <c r="B17" s="118" t="s">
        <v>54</v>
      </c>
      <c r="C17" s="118">
        <v>4</v>
      </c>
      <c r="D17" s="118">
        <v>5</v>
      </c>
      <c r="E17" s="118">
        <v>25</v>
      </c>
      <c r="F17" s="116">
        <v>20</v>
      </c>
      <c r="G17" s="111">
        <v>2</v>
      </c>
      <c r="H17" s="121"/>
      <c r="I17" s="100"/>
    </row>
    <row r="18" spans="1:10">
      <c r="A18" s="104">
        <v>12</v>
      </c>
      <c r="B18" s="118" t="s">
        <v>55</v>
      </c>
      <c r="C18" s="118">
        <v>4</v>
      </c>
      <c r="D18" s="118">
        <v>-2</v>
      </c>
      <c r="E18" s="118">
        <v>20</v>
      </c>
      <c r="F18" s="116">
        <v>22</v>
      </c>
      <c r="G18" s="111">
        <v>2</v>
      </c>
      <c r="H18" s="121"/>
      <c r="I18" s="100"/>
    </row>
    <row r="19" spans="1:10">
      <c r="A19" s="104">
        <v>13</v>
      </c>
      <c r="B19" s="118" t="s">
        <v>57</v>
      </c>
      <c r="C19" s="118">
        <v>2</v>
      </c>
      <c r="D19" s="118">
        <v>-14</v>
      </c>
      <c r="E19" s="118">
        <v>13</v>
      </c>
      <c r="F19" s="116">
        <v>27</v>
      </c>
      <c r="G19" s="111">
        <v>0</v>
      </c>
      <c r="H19" s="121"/>
      <c r="I19" s="100"/>
    </row>
    <row r="20" spans="1:10">
      <c r="A20" s="104">
        <v>14</v>
      </c>
      <c r="B20" s="118" t="s">
        <v>56</v>
      </c>
      <c r="C20" s="118">
        <v>2</v>
      </c>
      <c r="D20" s="118">
        <v>-15</v>
      </c>
      <c r="E20" s="118">
        <v>13</v>
      </c>
      <c r="F20" s="116">
        <v>28</v>
      </c>
      <c r="G20" s="111">
        <v>0</v>
      </c>
      <c r="H20" s="121"/>
      <c r="I20" s="100"/>
    </row>
    <row r="21" spans="1:10">
      <c r="A21" s="104">
        <v>15</v>
      </c>
      <c r="B21" s="118" t="s">
        <v>58</v>
      </c>
      <c r="C21" s="118">
        <v>0</v>
      </c>
      <c r="D21" s="118">
        <v>-10</v>
      </c>
      <c r="E21" s="118">
        <v>14</v>
      </c>
      <c r="F21" s="116">
        <v>24</v>
      </c>
      <c r="G21" s="111">
        <v>0</v>
      </c>
      <c r="H21" s="121"/>
      <c r="I21" s="121"/>
    </row>
    <row r="22" spans="1:10" ht="16.5" thickBot="1">
      <c r="A22" s="105">
        <v>16</v>
      </c>
      <c r="B22" s="120" t="s">
        <v>59</v>
      </c>
      <c r="C22" s="120">
        <v>0</v>
      </c>
      <c r="D22" s="120">
        <v>-24</v>
      </c>
      <c r="E22" s="120">
        <v>13</v>
      </c>
      <c r="F22" s="117">
        <v>37</v>
      </c>
      <c r="G22" s="112">
        <v>0</v>
      </c>
      <c r="H22" s="121"/>
      <c r="I22" s="121"/>
      <c r="J22"/>
    </row>
    <row r="23" spans="1:10">
      <c r="A23" s="121"/>
      <c r="B23" s="121"/>
      <c r="C23" s="108"/>
      <c r="D23" s="108"/>
      <c r="E23" s="108"/>
      <c r="F23" s="106">
        <f>SUM(F7:F22)</f>
        <v>351</v>
      </c>
      <c r="G23" s="108"/>
      <c r="H23" s="121"/>
      <c r="I23" s="121"/>
      <c r="J23"/>
    </row>
    <row r="24" spans="1:10">
      <c r="A24" s="121"/>
      <c r="B24" s="121"/>
      <c r="C24" s="121"/>
      <c r="D24" s="121"/>
      <c r="E24" s="121"/>
      <c r="F24" s="121"/>
      <c r="G24" s="108"/>
      <c r="H24" s="121"/>
      <c r="I24" s="121"/>
      <c r="J24"/>
    </row>
    <row r="25" spans="1:10">
      <c r="A25" s="121"/>
      <c r="B25" s="121"/>
      <c r="C25" s="121"/>
      <c r="D25" s="121"/>
      <c r="E25" s="121"/>
      <c r="F25" s="102">
        <v>31</v>
      </c>
      <c r="G25" s="108"/>
      <c r="H25" s="121"/>
      <c r="I25" s="121"/>
      <c r="J25"/>
    </row>
    <row r="26" spans="1:10">
      <c r="A26"/>
      <c r="B26"/>
      <c r="C26"/>
      <c r="D26"/>
      <c r="E26"/>
      <c r="F26"/>
      <c r="J26"/>
    </row>
    <row r="27" spans="1:10">
      <c r="A27"/>
      <c r="B27"/>
      <c r="C27"/>
      <c r="D27"/>
      <c r="E27"/>
      <c r="F27"/>
      <c r="J27"/>
    </row>
    <row r="28" spans="1:10">
      <c r="A28"/>
      <c r="B28"/>
      <c r="C28"/>
      <c r="D28"/>
      <c r="E28"/>
      <c r="F28"/>
      <c r="J28"/>
    </row>
    <row r="29" spans="1:10">
      <c r="A29"/>
      <c r="B29"/>
      <c r="C29"/>
      <c r="D29"/>
      <c r="E29"/>
      <c r="F29"/>
      <c r="J29"/>
    </row>
    <row r="30" spans="1:10">
      <c r="A30"/>
      <c r="B30"/>
      <c r="C30"/>
      <c r="D30"/>
      <c r="E30"/>
      <c r="F30"/>
      <c r="J30"/>
    </row>
    <row r="31" spans="1:10">
      <c r="A31"/>
      <c r="B31"/>
      <c r="C31"/>
      <c r="D31"/>
      <c r="E31"/>
      <c r="F31"/>
      <c r="J31"/>
    </row>
    <row r="32" spans="1:10">
      <c r="A32"/>
      <c r="B32"/>
      <c r="C32"/>
      <c r="D32"/>
      <c r="E32"/>
      <c r="F32"/>
      <c r="J32"/>
    </row>
    <row r="33" spans="1:10">
      <c r="A33"/>
      <c r="B33"/>
      <c r="C33"/>
      <c r="D33"/>
      <c r="E33"/>
      <c r="F33"/>
      <c r="J33"/>
    </row>
    <row r="34" spans="1:10">
      <c r="A34"/>
      <c r="B34"/>
      <c r="C34"/>
      <c r="D34"/>
      <c r="E34"/>
      <c r="F34"/>
      <c r="J34"/>
    </row>
    <row r="35" spans="1:10">
      <c r="A35"/>
      <c r="B35"/>
      <c r="C35"/>
      <c r="D35"/>
      <c r="E35"/>
      <c r="F35"/>
      <c r="J35"/>
    </row>
    <row r="36" spans="1:10">
      <c r="A36"/>
      <c r="B36"/>
      <c r="C36"/>
      <c r="D36"/>
      <c r="E36"/>
      <c r="F36"/>
      <c r="J36"/>
    </row>
    <row r="37" spans="1:10">
      <c r="A37"/>
      <c r="B37"/>
      <c r="C37"/>
      <c r="D37"/>
      <c r="E37"/>
      <c r="F37"/>
    </row>
    <row r="38" spans="1:10">
      <c r="A38"/>
      <c r="B38"/>
      <c r="C38"/>
      <c r="D38"/>
      <c r="E38"/>
      <c r="F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41"/>
  <dimension ref="A1:Z72"/>
  <sheetViews>
    <sheetView zoomScale="70" zoomScaleNormal="70" workbookViewId="0">
      <selection activeCell="I7" sqref="I7"/>
    </sheetView>
  </sheetViews>
  <sheetFormatPr baseColWidth="10" defaultColWidth="11.42578125" defaultRowHeight="12.75"/>
  <cols>
    <col min="1" max="1" width="5.7109375" style="1" customWidth="1"/>
    <col min="2" max="2" width="6" style="2" customWidth="1"/>
    <col min="3" max="3" width="1.85546875" style="2" customWidth="1"/>
    <col min="4" max="4" width="24.7109375" style="1" customWidth="1"/>
    <col min="5" max="5" width="7.28515625" style="1" customWidth="1"/>
    <col min="6" max="6" width="3.28515625" style="2" customWidth="1"/>
    <col min="7" max="7" width="6" style="2" customWidth="1"/>
    <col min="8" max="8" width="1.85546875" style="1" customWidth="1"/>
    <col min="9" max="9" width="24.7109375" style="1" customWidth="1"/>
    <col min="10" max="10" width="7.28515625" style="1" customWidth="1"/>
    <col min="11" max="11" width="3.28515625" style="1" customWidth="1"/>
    <col min="12" max="12" width="6.140625" style="2" customWidth="1"/>
    <col min="13" max="13" width="3.5703125" style="1" bestFit="1" customWidth="1"/>
    <col min="14" max="14" width="24.7109375" style="1" customWidth="1"/>
    <col min="15" max="15" width="7.28515625" style="1" customWidth="1"/>
    <col min="16" max="23" width="9.140625" style="1" customWidth="1"/>
    <col min="24" max="24" width="11.42578125" style="1"/>
    <col min="25" max="25" width="34.85546875" style="1" bestFit="1" customWidth="1"/>
    <col min="26" max="256" width="11.42578125" style="1"/>
    <col min="257" max="257" width="5.7109375" style="1" customWidth="1"/>
    <col min="258" max="258" width="6" style="1" customWidth="1"/>
    <col min="259" max="259" width="1.85546875" style="1" customWidth="1"/>
    <col min="260" max="260" width="24.7109375" style="1" customWidth="1"/>
    <col min="261" max="261" width="7.28515625" style="1" customWidth="1"/>
    <col min="262" max="262" width="3.28515625" style="1" customWidth="1"/>
    <col min="263" max="263" width="6" style="1" customWidth="1"/>
    <col min="264" max="264" width="1.85546875" style="1" customWidth="1"/>
    <col min="265" max="265" width="24.7109375" style="1" customWidth="1"/>
    <col min="266" max="266" width="7.28515625" style="1" customWidth="1"/>
    <col min="267" max="267" width="3.28515625" style="1" customWidth="1"/>
    <col min="268" max="268" width="6.140625" style="1" customWidth="1"/>
    <col min="269" max="269" width="3.5703125" style="1" bestFit="1" customWidth="1"/>
    <col min="270" max="270" width="24.7109375" style="1" customWidth="1"/>
    <col min="271" max="271" width="7.28515625" style="1" customWidth="1"/>
    <col min="272" max="279" width="9.140625" style="1" customWidth="1"/>
    <col min="280" max="280" width="11.42578125" style="1"/>
    <col min="281" max="281" width="34.85546875" style="1" bestFit="1" customWidth="1"/>
    <col min="282" max="512" width="11.42578125" style="1"/>
    <col min="513" max="513" width="5.7109375" style="1" customWidth="1"/>
    <col min="514" max="514" width="6" style="1" customWidth="1"/>
    <col min="515" max="515" width="1.85546875" style="1" customWidth="1"/>
    <col min="516" max="516" width="24.7109375" style="1" customWidth="1"/>
    <col min="517" max="517" width="7.28515625" style="1" customWidth="1"/>
    <col min="518" max="518" width="3.28515625" style="1" customWidth="1"/>
    <col min="519" max="519" width="6" style="1" customWidth="1"/>
    <col min="520" max="520" width="1.85546875" style="1" customWidth="1"/>
    <col min="521" max="521" width="24.7109375" style="1" customWidth="1"/>
    <col min="522" max="522" width="7.28515625" style="1" customWidth="1"/>
    <col min="523" max="523" width="3.28515625" style="1" customWidth="1"/>
    <col min="524" max="524" width="6.140625" style="1" customWidth="1"/>
    <col min="525" max="525" width="3.5703125" style="1" bestFit="1" customWidth="1"/>
    <col min="526" max="526" width="24.7109375" style="1" customWidth="1"/>
    <col min="527" max="527" width="7.28515625" style="1" customWidth="1"/>
    <col min="528" max="535" width="9.140625" style="1" customWidth="1"/>
    <col min="536" max="536" width="11.42578125" style="1"/>
    <col min="537" max="537" width="34.85546875" style="1" bestFit="1" customWidth="1"/>
    <col min="538" max="768" width="11.42578125" style="1"/>
    <col min="769" max="769" width="5.7109375" style="1" customWidth="1"/>
    <col min="770" max="770" width="6" style="1" customWidth="1"/>
    <col min="771" max="771" width="1.85546875" style="1" customWidth="1"/>
    <col min="772" max="772" width="24.7109375" style="1" customWidth="1"/>
    <col min="773" max="773" width="7.28515625" style="1" customWidth="1"/>
    <col min="774" max="774" width="3.28515625" style="1" customWidth="1"/>
    <col min="775" max="775" width="6" style="1" customWidth="1"/>
    <col min="776" max="776" width="1.85546875" style="1" customWidth="1"/>
    <col min="777" max="777" width="24.7109375" style="1" customWidth="1"/>
    <col min="778" max="778" width="7.28515625" style="1" customWidth="1"/>
    <col min="779" max="779" width="3.28515625" style="1" customWidth="1"/>
    <col min="780" max="780" width="6.140625" style="1" customWidth="1"/>
    <col min="781" max="781" width="3.5703125" style="1" bestFit="1" customWidth="1"/>
    <col min="782" max="782" width="24.7109375" style="1" customWidth="1"/>
    <col min="783" max="783" width="7.28515625" style="1" customWidth="1"/>
    <col min="784" max="791" width="9.140625" style="1" customWidth="1"/>
    <col min="792" max="792" width="11.42578125" style="1"/>
    <col min="793" max="793" width="34.85546875" style="1" bestFit="1" customWidth="1"/>
    <col min="794" max="1024" width="11.42578125" style="1"/>
    <col min="1025" max="1025" width="5.7109375" style="1" customWidth="1"/>
    <col min="1026" max="1026" width="6" style="1" customWidth="1"/>
    <col min="1027" max="1027" width="1.85546875" style="1" customWidth="1"/>
    <col min="1028" max="1028" width="24.7109375" style="1" customWidth="1"/>
    <col min="1029" max="1029" width="7.28515625" style="1" customWidth="1"/>
    <col min="1030" max="1030" width="3.28515625" style="1" customWidth="1"/>
    <col min="1031" max="1031" width="6" style="1" customWidth="1"/>
    <col min="1032" max="1032" width="1.85546875" style="1" customWidth="1"/>
    <col min="1033" max="1033" width="24.7109375" style="1" customWidth="1"/>
    <col min="1034" max="1034" width="7.28515625" style="1" customWidth="1"/>
    <col min="1035" max="1035" width="3.28515625" style="1" customWidth="1"/>
    <col min="1036" max="1036" width="6.140625" style="1" customWidth="1"/>
    <col min="1037" max="1037" width="3.5703125" style="1" bestFit="1" customWidth="1"/>
    <col min="1038" max="1038" width="24.7109375" style="1" customWidth="1"/>
    <col min="1039" max="1039" width="7.28515625" style="1" customWidth="1"/>
    <col min="1040" max="1047" width="9.140625" style="1" customWidth="1"/>
    <col min="1048" max="1048" width="11.42578125" style="1"/>
    <col min="1049" max="1049" width="34.85546875" style="1" bestFit="1" customWidth="1"/>
    <col min="1050" max="1280" width="11.42578125" style="1"/>
    <col min="1281" max="1281" width="5.7109375" style="1" customWidth="1"/>
    <col min="1282" max="1282" width="6" style="1" customWidth="1"/>
    <col min="1283" max="1283" width="1.85546875" style="1" customWidth="1"/>
    <col min="1284" max="1284" width="24.7109375" style="1" customWidth="1"/>
    <col min="1285" max="1285" width="7.28515625" style="1" customWidth="1"/>
    <col min="1286" max="1286" width="3.28515625" style="1" customWidth="1"/>
    <col min="1287" max="1287" width="6" style="1" customWidth="1"/>
    <col min="1288" max="1288" width="1.85546875" style="1" customWidth="1"/>
    <col min="1289" max="1289" width="24.7109375" style="1" customWidth="1"/>
    <col min="1290" max="1290" width="7.28515625" style="1" customWidth="1"/>
    <col min="1291" max="1291" width="3.28515625" style="1" customWidth="1"/>
    <col min="1292" max="1292" width="6.140625" style="1" customWidth="1"/>
    <col min="1293" max="1293" width="3.5703125" style="1" bestFit="1" customWidth="1"/>
    <col min="1294" max="1294" width="24.7109375" style="1" customWidth="1"/>
    <col min="1295" max="1295" width="7.28515625" style="1" customWidth="1"/>
    <col min="1296" max="1303" width="9.140625" style="1" customWidth="1"/>
    <col min="1304" max="1304" width="11.42578125" style="1"/>
    <col min="1305" max="1305" width="34.85546875" style="1" bestFit="1" customWidth="1"/>
    <col min="1306" max="1536" width="11.42578125" style="1"/>
    <col min="1537" max="1537" width="5.7109375" style="1" customWidth="1"/>
    <col min="1538" max="1538" width="6" style="1" customWidth="1"/>
    <col min="1539" max="1539" width="1.85546875" style="1" customWidth="1"/>
    <col min="1540" max="1540" width="24.7109375" style="1" customWidth="1"/>
    <col min="1541" max="1541" width="7.28515625" style="1" customWidth="1"/>
    <col min="1542" max="1542" width="3.28515625" style="1" customWidth="1"/>
    <col min="1543" max="1543" width="6" style="1" customWidth="1"/>
    <col min="1544" max="1544" width="1.85546875" style="1" customWidth="1"/>
    <col min="1545" max="1545" width="24.7109375" style="1" customWidth="1"/>
    <col min="1546" max="1546" width="7.28515625" style="1" customWidth="1"/>
    <col min="1547" max="1547" width="3.28515625" style="1" customWidth="1"/>
    <col min="1548" max="1548" width="6.140625" style="1" customWidth="1"/>
    <col min="1549" max="1549" width="3.5703125" style="1" bestFit="1" customWidth="1"/>
    <col min="1550" max="1550" width="24.7109375" style="1" customWidth="1"/>
    <col min="1551" max="1551" width="7.28515625" style="1" customWidth="1"/>
    <col min="1552" max="1559" width="9.140625" style="1" customWidth="1"/>
    <col min="1560" max="1560" width="11.42578125" style="1"/>
    <col min="1561" max="1561" width="34.85546875" style="1" bestFit="1" customWidth="1"/>
    <col min="1562" max="1792" width="11.42578125" style="1"/>
    <col min="1793" max="1793" width="5.7109375" style="1" customWidth="1"/>
    <col min="1794" max="1794" width="6" style="1" customWidth="1"/>
    <col min="1795" max="1795" width="1.85546875" style="1" customWidth="1"/>
    <col min="1796" max="1796" width="24.7109375" style="1" customWidth="1"/>
    <col min="1797" max="1797" width="7.28515625" style="1" customWidth="1"/>
    <col min="1798" max="1798" width="3.28515625" style="1" customWidth="1"/>
    <col min="1799" max="1799" width="6" style="1" customWidth="1"/>
    <col min="1800" max="1800" width="1.85546875" style="1" customWidth="1"/>
    <col min="1801" max="1801" width="24.7109375" style="1" customWidth="1"/>
    <col min="1802" max="1802" width="7.28515625" style="1" customWidth="1"/>
    <col min="1803" max="1803" width="3.28515625" style="1" customWidth="1"/>
    <col min="1804" max="1804" width="6.140625" style="1" customWidth="1"/>
    <col min="1805" max="1805" width="3.5703125" style="1" bestFit="1" customWidth="1"/>
    <col min="1806" max="1806" width="24.7109375" style="1" customWidth="1"/>
    <col min="1807" max="1807" width="7.28515625" style="1" customWidth="1"/>
    <col min="1808" max="1815" width="9.140625" style="1" customWidth="1"/>
    <col min="1816" max="1816" width="11.42578125" style="1"/>
    <col min="1817" max="1817" width="34.85546875" style="1" bestFit="1" customWidth="1"/>
    <col min="1818" max="2048" width="11.42578125" style="1"/>
    <col min="2049" max="2049" width="5.7109375" style="1" customWidth="1"/>
    <col min="2050" max="2050" width="6" style="1" customWidth="1"/>
    <col min="2051" max="2051" width="1.85546875" style="1" customWidth="1"/>
    <col min="2052" max="2052" width="24.7109375" style="1" customWidth="1"/>
    <col min="2053" max="2053" width="7.28515625" style="1" customWidth="1"/>
    <col min="2054" max="2054" width="3.28515625" style="1" customWidth="1"/>
    <col min="2055" max="2055" width="6" style="1" customWidth="1"/>
    <col min="2056" max="2056" width="1.85546875" style="1" customWidth="1"/>
    <col min="2057" max="2057" width="24.7109375" style="1" customWidth="1"/>
    <col min="2058" max="2058" width="7.28515625" style="1" customWidth="1"/>
    <col min="2059" max="2059" width="3.28515625" style="1" customWidth="1"/>
    <col min="2060" max="2060" width="6.140625" style="1" customWidth="1"/>
    <col min="2061" max="2061" width="3.5703125" style="1" bestFit="1" customWidth="1"/>
    <col min="2062" max="2062" width="24.7109375" style="1" customWidth="1"/>
    <col min="2063" max="2063" width="7.28515625" style="1" customWidth="1"/>
    <col min="2064" max="2071" width="9.140625" style="1" customWidth="1"/>
    <col min="2072" max="2072" width="11.42578125" style="1"/>
    <col min="2073" max="2073" width="34.85546875" style="1" bestFit="1" customWidth="1"/>
    <col min="2074" max="2304" width="11.42578125" style="1"/>
    <col min="2305" max="2305" width="5.7109375" style="1" customWidth="1"/>
    <col min="2306" max="2306" width="6" style="1" customWidth="1"/>
    <col min="2307" max="2307" width="1.85546875" style="1" customWidth="1"/>
    <col min="2308" max="2308" width="24.7109375" style="1" customWidth="1"/>
    <col min="2309" max="2309" width="7.28515625" style="1" customWidth="1"/>
    <col min="2310" max="2310" width="3.28515625" style="1" customWidth="1"/>
    <col min="2311" max="2311" width="6" style="1" customWidth="1"/>
    <col min="2312" max="2312" width="1.85546875" style="1" customWidth="1"/>
    <col min="2313" max="2313" width="24.7109375" style="1" customWidth="1"/>
    <col min="2314" max="2314" width="7.28515625" style="1" customWidth="1"/>
    <col min="2315" max="2315" width="3.28515625" style="1" customWidth="1"/>
    <col min="2316" max="2316" width="6.140625" style="1" customWidth="1"/>
    <col min="2317" max="2317" width="3.5703125" style="1" bestFit="1" customWidth="1"/>
    <col min="2318" max="2318" width="24.7109375" style="1" customWidth="1"/>
    <col min="2319" max="2319" width="7.28515625" style="1" customWidth="1"/>
    <col min="2320" max="2327" width="9.140625" style="1" customWidth="1"/>
    <col min="2328" max="2328" width="11.42578125" style="1"/>
    <col min="2329" max="2329" width="34.85546875" style="1" bestFit="1" customWidth="1"/>
    <col min="2330" max="2560" width="11.42578125" style="1"/>
    <col min="2561" max="2561" width="5.7109375" style="1" customWidth="1"/>
    <col min="2562" max="2562" width="6" style="1" customWidth="1"/>
    <col min="2563" max="2563" width="1.85546875" style="1" customWidth="1"/>
    <col min="2564" max="2564" width="24.7109375" style="1" customWidth="1"/>
    <col min="2565" max="2565" width="7.28515625" style="1" customWidth="1"/>
    <col min="2566" max="2566" width="3.28515625" style="1" customWidth="1"/>
    <col min="2567" max="2567" width="6" style="1" customWidth="1"/>
    <col min="2568" max="2568" width="1.85546875" style="1" customWidth="1"/>
    <col min="2569" max="2569" width="24.7109375" style="1" customWidth="1"/>
    <col min="2570" max="2570" width="7.28515625" style="1" customWidth="1"/>
    <col min="2571" max="2571" width="3.28515625" style="1" customWidth="1"/>
    <col min="2572" max="2572" width="6.140625" style="1" customWidth="1"/>
    <col min="2573" max="2573" width="3.5703125" style="1" bestFit="1" customWidth="1"/>
    <col min="2574" max="2574" width="24.7109375" style="1" customWidth="1"/>
    <col min="2575" max="2575" width="7.28515625" style="1" customWidth="1"/>
    <col min="2576" max="2583" width="9.140625" style="1" customWidth="1"/>
    <col min="2584" max="2584" width="11.42578125" style="1"/>
    <col min="2585" max="2585" width="34.85546875" style="1" bestFit="1" customWidth="1"/>
    <col min="2586" max="2816" width="11.42578125" style="1"/>
    <col min="2817" max="2817" width="5.7109375" style="1" customWidth="1"/>
    <col min="2818" max="2818" width="6" style="1" customWidth="1"/>
    <col min="2819" max="2819" width="1.85546875" style="1" customWidth="1"/>
    <col min="2820" max="2820" width="24.7109375" style="1" customWidth="1"/>
    <col min="2821" max="2821" width="7.28515625" style="1" customWidth="1"/>
    <col min="2822" max="2822" width="3.28515625" style="1" customWidth="1"/>
    <col min="2823" max="2823" width="6" style="1" customWidth="1"/>
    <col min="2824" max="2824" width="1.85546875" style="1" customWidth="1"/>
    <col min="2825" max="2825" width="24.7109375" style="1" customWidth="1"/>
    <col min="2826" max="2826" width="7.28515625" style="1" customWidth="1"/>
    <col min="2827" max="2827" width="3.28515625" style="1" customWidth="1"/>
    <col min="2828" max="2828" width="6.140625" style="1" customWidth="1"/>
    <col min="2829" max="2829" width="3.5703125" style="1" bestFit="1" customWidth="1"/>
    <col min="2830" max="2830" width="24.7109375" style="1" customWidth="1"/>
    <col min="2831" max="2831" width="7.28515625" style="1" customWidth="1"/>
    <col min="2832" max="2839" width="9.140625" style="1" customWidth="1"/>
    <col min="2840" max="2840" width="11.42578125" style="1"/>
    <col min="2841" max="2841" width="34.85546875" style="1" bestFit="1" customWidth="1"/>
    <col min="2842" max="3072" width="11.42578125" style="1"/>
    <col min="3073" max="3073" width="5.7109375" style="1" customWidth="1"/>
    <col min="3074" max="3074" width="6" style="1" customWidth="1"/>
    <col min="3075" max="3075" width="1.85546875" style="1" customWidth="1"/>
    <col min="3076" max="3076" width="24.7109375" style="1" customWidth="1"/>
    <col min="3077" max="3077" width="7.28515625" style="1" customWidth="1"/>
    <col min="3078" max="3078" width="3.28515625" style="1" customWidth="1"/>
    <col min="3079" max="3079" width="6" style="1" customWidth="1"/>
    <col min="3080" max="3080" width="1.85546875" style="1" customWidth="1"/>
    <col min="3081" max="3081" width="24.7109375" style="1" customWidth="1"/>
    <col min="3082" max="3082" width="7.28515625" style="1" customWidth="1"/>
    <col min="3083" max="3083" width="3.28515625" style="1" customWidth="1"/>
    <col min="3084" max="3084" width="6.140625" style="1" customWidth="1"/>
    <col min="3085" max="3085" width="3.5703125" style="1" bestFit="1" customWidth="1"/>
    <col min="3086" max="3086" width="24.7109375" style="1" customWidth="1"/>
    <col min="3087" max="3087" width="7.28515625" style="1" customWidth="1"/>
    <col min="3088" max="3095" width="9.140625" style="1" customWidth="1"/>
    <col min="3096" max="3096" width="11.42578125" style="1"/>
    <col min="3097" max="3097" width="34.85546875" style="1" bestFit="1" customWidth="1"/>
    <col min="3098" max="3328" width="11.42578125" style="1"/>
    <col min="3329" max="3329" width="5.7109375" style="1" customWidth="1"/>
    <col min="3330" max="3330" width="6" style="1" customWidth="1"/>
    <col min="3331" max="3331" width="1.85546875" style="1" customWidth="1"/>
    <col min="3332" max="3332" width="24.7109375" style="1" customWidth="1"/>
    <col min="3333" max="3333" width="7.28515625" style="1" customWidth="1"/>
    <col min="3334" max="3334" width="3.28515625" style="1" customWidth="1"/>
    <col min="3335" max="3335" width="6" style="1" customWidth="1"/>
    <col min="3336" max="3336" width="1.85546875" style="1" customWidth="1"/>
    <col min="3337" max="3337" width="24.7109375" style="1" customWidth="1"/>
    <col min="3338" max="3338" width="7.28515625" style="1" customWidth="1"/>
    <col min="3339" max="3339" width="3.28515625" style="1" customWidth="1"/>
    <col min="3340" max="3340" width="6.140625" style="1" customWidth="1"/>
    <col min="3341" max="3341" width="3.5703125" style="1" bestFit="1" customWidth="1"/>
    <col min="3342" max="3342" width="24.7109375" style="1" customWidth="1"/>
    <col min="3343" max="3343" width="7.28515625" style="1" customWidth="1"/>
    <col min="3344" max="3351" width="9.140625" style="1" customWidth="1"/>
    <col min="3352" max="3352" width="11.42578125" style="1"/>
    <col min="3353" max="3353" width="34.85546875" style="1" bestFit="1" customWidth="1"/>
    <col min="3354" max="3584" width="11.42578125" style="1"/>
    <col min="3585" max="3585" width="5.7109375" style="1" customWidth="1"/>
    <col min="3586" max="3586" width="6" style="1" customWidth="1"/>
    <col min="3587" max="3587" width="1.85546875" style="1" customWidth="1"/>
    <col min="3588" max="3588" width="24.7109375" style="1" customWidth="1"/>
    <col min="3589" max="3589" width="7.28515625" style="1" customWidth="1"/>
    <col min="3590" max="3590" width="3.28515625" style="1" customWidth="1"/>
    <col min="3591" max="3591" width="6" style="1" customWidth="1"/>
    <col min="3592" max="3592" width="1.85546875" style="1" customWidth="1"/>
    <col min="3593" max="3593" width="24.7109375" style="1" customWidth="1"/>
    <col min="3594" max="3594" width="7.28515625" style="1" customWidth="1"/>
    <col min="3595" max="3595" width="3.28515625" style="1" customWidth="1"/>
    <col min="3596" max="3596" width="6.140625" style="1" customWidth="1"/>
    <col min="3597" max="3597" width="3.5703125" style="1" bestFit="1" customWidth="1"/>
    <col min="3598" max="3598" width="24.7109375" style="1" customWidth="1"/>
    <col min="3599" max="3599" width="7.28515625" style="1" customWidth="1"/>
    <col min="3600" max="3607" width="9.140625" style="1" customWidth="1"/>
    <col min="3608" max="3608" width="11.42578125" style="1"/>
    <col min="3609" max="3609" width="34.85546875" style="1" bestFit="1" customWidth="1"/>
    <col min="3610" max="3840" width="11.42578125" style="1"/>
    <col min="3841" max="3841" width="5.7109375" style="1" customWidth="1"/>
    <col min="3842" max="3842" width="6" style="1" customWidth="1"/>
    <col min="3843" max="3843" width="1.85546875" style="1" customWidth="1"/>
    <col min="3844" max="3844" width="24.7109375" style="1" customWidth="1"/>
    <col min="3845" max="3845" width="7.28515625" style="1" customWidth="1"/>
    <col min="3846" max="3846" width="3.28515625" style="1" customWidth="1"/>
    <col min="3847" max="3847" width="6" style="1" customWidth="1"/>
    <col min="3848" max="3848" width="1.85546875" style="1" customWidth="1"/>
    <col min="3849" max="3849" width="24.7109375" style="1" customWidth="1"/>
    <col min="3850" max="3850" width="7.28515625" style="1" customWidth="1"/>
    <col min="3851" max="3851" width="3.28515625" style="1" customWidth="1"/>
    <col min="3852" max="3852" width="6.140625" style="1" customWidth="1"/>
    <col min="3853" max="3853" width="3.5703125" style="1" bestFit="1" customWidth="1"/>
    <col min="3854" max="3854" width="24.7109375" style="1" customWidth="1"/>
    <col min="3855" max="3855" width="7.28515625" style="1" customWidth="1"/>
    <col min="3856" max="3863" width="9.140625" style="1" customWidth="1"/>
    <col min="3864" max="3864" width="11.42578125" style="1"/>
    <col min="3865" max="3865" width="34.85546875" style="1" bestFit="1" customWidth="1"/>
    <col min="3866" max="4096" width="11.42578125" style="1"/>
    <col min="4097" max="4097" width="5.7109375" style="1" customWidth="1"/>
    <col min="4098" max="4098" width="6" style="1" customWidth="1"/>
    <col min="4099" max="4099" width="1.85546875" style="1" customWidth="1"/>
    <col min="4100" max="4100" width="24.7109375" style="1" customWidth="1"/>
    <col min="4101" max="4101" width="7.28515625" style="1" customWidth="1"/>
    <col min="4102" max="4102" width="3.28515625" style="1" customWidth="1"/>
    <col min="4103" max="4103" width="6" style="1" customWidth="1"/>
    <col min="4104" max="4104" width="1.85546875" style="1" customWidth="1"/>
    <col min="4105" max="4105" width="24.7109375" style="1" customWidth="1"/>
    <col min="4106" max="4106" width="7.28515625" style="1" customWidth="1"/>
    <col min="4107" max="4107" width="3.28515625" style="1" customWidth="1"/>
    <col min="4108" max="4108" width="6.140625" style="1" customWidth="1"/>
    <col min="4109" max="4109" width="3.5703125" style="1" bestFit="1" customWidth="1"/>
    <col min="4110" max="4110" width="24.7109375" style="1" customWidth="1"/>
    <col min="4111" max="4111" width="7.28515625" style="1" customWidth="1"/>
    <col min="4112" max="4119" width="9.140625" style="1" customWidth="1"/>
    <col min="4120" max="4120" width="11.42578125" style="1"/>
    <col min="4121" max="4121" width="34.85546875" style="1" bestFit="1" customWidth="1"/>
    <col min="4122" max="4352" width="11.42578125" style="1"/>
    <col min="4353" max="4353" width="5.7109375" style="1" customWidth="1"/>
    <col min="4354" max="4354" width="6" style="1" customWidth="1"/>
    <col min="4355" max="4355" width="1.85546875" style="1" customWidth="1"/>
    <col min="4356" max="4356" width="24.7109375" style="1" customWidth="1"/>
    <col min="4357" max="4357" width="7.28515625" style="1" customWidth="1"/>
    <col min="4358" max="4358" width="3.28515625" style="1" customWidth="1"/>
    <col min="4359" max="4359" width="6" style="1" customWidth="1"/>
    <col min="4360" max="4360" width="1.85546875" style="1" customWidth="1"/>
    <col min="4361" max="4361" width="24.7109375" style="1" customWidth="1"/>
    <col min="4362" max="4362" width="7.28515625" style="1" customWidth="1"/>
    <col min="4363" max="4363" width="3.28515625" style="1" customWidth="1"/>
    <col min="4364" max="4364" width="6.140625" style="1" customWidth="1"/>
    <col min="4365" max="4365" width="3.5703125" style="1" bestFit="1" customWidth="1"/>
    <col min="4366" max="4366" width="24.7109375" style="1" customWidth="1"/>
    <col min="4367" max="4367" width="7.28515625" style="1" customWidth="1"/>
    <col min="4368" max="4375" width="9.140625" style="1" customWidth="1"/>
    <col min="4376" max="4376" width="11.42578125" style="1"/>
    <col min="4377" max="4377" width="34.85546875" style="1" bestFit="1" customWidth="1"/>
    <col min="4378" max="4608" width="11.42578125" style="1"/>
    <col min="4609" max="4609" width="5.7109375" style="1" customWidth="1"/>
    <col min="4610" max="4610" width="6" style="1" customWidth="1"/>
    <col min="4611" max="4611" width="1.85546875" style="1" customWidth="1"/>
    <col min="4612" max="4612" width="24.7109375" style="1" customWidth="1"/>
    <col min="4613" max="4613" width="7.28515625" style="1" customWidth="1"/>
    <col min="4614" max="4614" width="3.28515625" style="1" customWidth="1"/>
    <col min="4615" max="4615" width="6" style="1" customWidth="1"/>
    <col min="4616" max="4616" width="1.85546875" style="1" customWidth="1"/>
    <col min="4617" max="4617" width="24.7109375" style="1" customWidth="1"/>
    <col min="4618" max="4618" width="7.28515625" style="1" customWidth="1"/>
    <col min="4619" max="4619" width="3.28515625" style="1" customWidth="1"/>
    <col min="4620" max="4620" width="6.140625" style="1" customWidth="1"/>
    <col min="4621" max="4621" width="3.5703125" style="1" bestFit="1" customWidth="1"/>
    <col min="4622" max="4622" width="24.7109375" style="1" customWidth="1"/>
    <col min="4623" max="4623" width="7.28515625" style="1" customWidth="1"/>
    <col min="4624" max="4631" width="9.140625" style="1" customWidth="1"/>
    <col min="4632" max="4632" width="11.42578125" style="1"/>
    <col min="4633" max="4633" width="34.85546875" style="1" bestFit="1" customWidth="1"/>
    <col min="4634" max="4864" width="11.42578125" style="1"/>
    <col min="4865" max="4865" width="5.7109375" style="1" customWidth="1"/>
    <col min="4866" max="4866" width="6" style="1" customWidth="1"/>
    <col min="4867" max="4867" width="1.85546875" style="1" customWidth="1"/>
    <col min="4868" max="4868" width="24.7109375" style="1" customWidth="1"/>
    <col min="4869" max="4869" width="7.28515625" style="1" customWidth="1"/>
    <col min="4870" max="4870" width="3.28515625" style="1" customWidth="1"/>
    <col min="4871" max="4871" width="6" style="1" customWidth="1"/>
    <col min="4872" max="4872" width="1.85546875" style="1" customWidth="1"/>
    <col min="4873" max="4873" width="24.7109375" style="1" customWidth="1"/>
    <col min="4874" max="4874" width="7.28515625" style="1" customWidth="1"/>
    <col min="4875" max="4875" width="3.28515625" style="1" customWidth="1"/>
    <col min="4876" max="4876" width="6.140625" style="1" customWidth="1"/>
    <col min="4877" max="4877" width="3.5703125" style="1" bestFit="1" customWidth="1"/>
    <col min="4878" max="4878" width="24.7109375" style="1" customWidth="1"/>
    <col min="4879" max="4879" width="7.28515625" style="1" customWidth="1"/>
    <col min="4880" max="4887" width="9.140625" style="1" customWidth="1"/>
    <col min="4888" max="4888" width="11.42578125" style="1"/>
    <col min="4889" max="4889" width="34.85546875" style="1" bestFit="1" customWidth="1"/>
    <col min="4890" max="5120" width="11.42578125" style="1"/>
    <col min="5121" max="5121" width="5.7109375" style="1" customWidth="1"/>
    <col min="5122" max="5122" width="6" style="1" customWidth="1"/>
    <col min="5123" max="5123" width="1.85546875" style="1" customWidth="1"/>
    <col min="5124" max="5124" width="24.7109375" style="1" customWidth="1"/>
    <col min="5125" max="5125" width="7.28515625" style="1" customWidth="1"/>
    <col min="5126" max="5126" width="3.28515625" style="1" customWidth="1"/>
    <col min="5127" max="5127" width="6" style="1" customWidth="1"/>
    <col min="5128" max="5128" width="1.85546875" style="1" customWidth="1"/>
    <col min="5129" max="5129" width="24.7109375" style="1" customWidth="1"/>
    <col min="5130" max="5130" width="7.28515625" style="1" customWidth="1"/>
    <col min="5131" max="5131" width="3.28515625" style="1" customWidth="1"/>
    <col min="5132" max="5132" width="6.140625" style="1" customWidth="1"/>
    <col min="5133" max="5133" width="3.5703125" style="1" bestFit="1" customWidth="1"/>
    <col min="5134" max="5134" width="24.7109375" style="1" customWidth="1"/>
    <col min="5135" max="5135" width="7.28515625" style="1" customWidth="1"/>
    <col min="5136" max="5143" width="9.140625" style="1" customWidth="1"/>
    <col min="5144" max="5144" width="11.42578125" style="1"/>
    <col min="5145" max="5145" width="34.85546875" style="1" bestFit="1" customWidth="1"/>
    <col min="5146" max="5376" width="11.42578125" style="1"/>
    <col min="5377" max="5377" width="5.7109375" style="1" customWidth="1"/>
    <col min="5378" max="5378" width="6" style="1" customWidth="1"/>
    <col min="5379" max="5379" width="1.85546875" style="1" customWidth="1"/>
    <col min="5380" max="5380" width="24.7109375" style="1" customWidth="1"/>
    <col min="5381" max="5381" width="7.28515625" style="1" customWidth="1"/>
    <col min="5382" max="5382" width="3.28515625" style="1" customWidth="1"/>
    <col min="5383" max="5383" width="6" style="1" customWidth="1"/>
    <col min="5384" max="5384" width="1.85546875" style="1" customWidth="1"/>
    <col min="5385" max="5385" width="24.7109375" style="1" customWidth="1"/>
    <col min="5386" max="5386" width="7.28515625" style="1" customWidth="1"/>
    <col min="5387" max="5387" width="3.28515625" style="1" customWidth="1"/>
    <col min="5388" max="5388" width="6.140625" style="1" customWidth="1"/>
    <col min="5389" max="5389" width="3.5703125" style="1" bestFit="1" customWidth="1"/>
    <col min="5390" max="5390" width="24.7109375" style="1" customWidth="1"/>
    <col min="5391" max="5391" width="7.28515625" style="1" customWidth="1"/>
    <col min="5392" max="5399" width="9.140625" style="1" customWidth="1"/>
    <col min="5400" max="5400" width="11.42578125" style="1"/>
    <col min="5401" max="5401" width="34.85546875" style="1" bestFit="1" customWidth="1"/>
    <col min="5402" max="5632" width="11.42578125" style="1"/>
    <col min="5633" max="5633" width="5.7109375" style="1" customWidth="1"/>
    <col min="5634" max="5634" width="6" style="1" customWidth="1"/>
    <col min="5635" max="5635" width="1.85546875" style="1" customWidth="1"/>
    <col min="5636" max="5636" width="24.7109375" style="1" customWidth="1"/>
    <col min="5637" max="5637" width="7.28515625" style="1" customWidth="1"/>
    <col min="5638" max="5638" width="3.28515625" style="1" customWidth="1"/>
    <col min="5639" max="5639" width="6" style="1" customWidth="1"/>
    <col min="5640" max="5640" width="1.85546875" style="1" customWidth="1"/>
    <col min="5641" max="5641" width="24.7109375" style="1" customWidth="1"/>
    <col min="5642" max="5642" width="7.28515625" style="1" customWidth="1"/>
    <col min="5643" max="5643" width="3.28515625" style="1" customWidth="1"/>
    <col min="5644" max="5644" width="6.140625" style="1" customWidth="1"/>
    <col min="5645" max="5645" width="3.5703125" style="1" bestFit="1" customWidth="1"/>
    <col min="5646" max="5646" width="24.7109375" style="1" customWidth="1"/>
    <col min="5647" max="5647" width="7.28515625" style="1" customWidth="1"/>
    <col min="5648" max="5655" width="9.140625" style="1" customWidth="1"/>
    <col min="5656" max="5656" width="11.42578125" style="1"/>
    <col min="5657" max="5657" width="34.85546875" style="1" bestFit="1" customWidth="1"/>
    <col min="5658" max="5888" width="11.42578125" style="1"/>
    <col min="5889" max="5889" width="5.7109375" style="1" customWidth="1"/>
    <col min="5890" max="5890" width="6" style="1" customWidth="1"/>
    <col min="5891" max="5891" width="1.85546875" style="1" customWidth="1"/>
    <col min="5892" max="5892" width="24.7109375" style="1" customWidth="1"/>
    <col min="5893" max="5893" width="7.28515625" style="1" customWidth="1"/>
    <col min="5894" max="5894" width="3.28515625" style="1" customWidth="1"/>
    <col min="5895" max="5895" width="6" style="1" customWidth="1"/>
    <col min="5896" max="5896" width="1.85546875" style="1" customWidth="1"/>
    <col min="5897" max="5897" width="24.7109375" style="1" customWidth="1"/>
    <col min="5898" max="5898" width="7.28515625" style="1" customWidth="1"/>
    <col min="5899" max="5899" width="3.28515625" style="1" customWidth="1"/>
    <col min="5900" max="5900" width="6.140625" style="1" customWidth="1"/>
    <col min="5901" max="5901" width="3.5703125" style="1" bestFit="1" customWidth="1"/>
    <col min="5902" max="5902" width="24.7109375" style="1" customWidth="1"/>
    <col min="5903" max="5903" width="7.28515625" style="1" customWidth="1"/>
    <col min="5904" max="5911" width="9.140625" style="1" customWidth="1"/>
    <col min="5912" max="5912" width="11.42578125" style="1"/>
    <col min="5913" max="5913" width="34.85546875" style="1" bestFit="1" customWidth="1"/>
    <col min="5914" max="6144" width="11.42578125" style="1"/>
    <col min="6145" max="6145" width="5.7109375" style="1" customWidth="1"/>
    <col min="6146" max="6146" width="6" style="1" customWidth="1"/>
    <col min="6147" max="6147" width="1.85546875" style="1" customWidth="1"/>
    <col min="6148" max="6148" width="24.7109375" style="1" customWidth="1"/>
    <col min="6149" max="6149" width="7.28515625" style="1" customWidth="1"/>
    <col min="6150" max="6150" width="3.28515625" style="1" customWidth="1"/>
    <col min="6151" max="6151" width="6" style="1" customWidth="1"/>
    <col min="6152" max="6152" width="1.85546875" style="1" customWidth="1"/>
    <col min="6153" max="6153" width="24.7109375" style="1" customWidth="1"/>
    <col min="6154" max="6154" width="7.28515625" style="1" customWidth="1"/>
    <col min="6155" max="6155" width="3.28515625" style="1" customWidth="1"/>
    <col min="6156" max="6156" width="6.140625" style="1" customWidth="1"/>
    <col min="6157" max="6157" width="3.5703125" style="1" bestFit="1" customWidth="1"/>
    <col min="6158" max="6158" width="24.7109375" style="1" customWidth="1"/>
    <col min="6159" max="6159" width="7.28515625" style="1" customWidth="1"/>
    <col min="6160" max="6167" width="9.140625" style="1" customWidth="1"/>
    <col min="6168" max="6168" width="11.42578125" style="1"/>
    <col min="6169" max="6169" width="34.85546875" style="1" bestFit="1" customWidth="1"/>
    <col min="6170" max="6400" width="11.42578125" style="1"/>
    <col min="6401" max="6401" width="5.7109375" style="1" customWidth="1"/>
    <col min="6402" max="6402" width="6" style="1" customWidth="1"/>
    <col min="6403" max="6403" width="1.85546875" style="1" customWidth="1"/>
    <col min="6404" max="6404" width="24.7109375" style="1" customWidth="1"/>
    <col min="6405" max="6405" width="7.28515625" style="1" customWidth="1"/>
    <col min="6406" max="6406" width="3.28515625" style="1" customWidth="1"/>
    <col min="6407" max="6407" width="6" style="1" customWidth="1"/>
    <col min="6408" max="6408" width="1.85546875" style="1" customWidth="1"/>
    <col min="6409" max="6409" width="24.7109375" style="1" customWidth="1"/>
    <col min="6410" max="6410" width="7.28515625" style="1" customWidth="1"/>
    <col min="6411" max="6411" width="3.28515625" style="1" customWidth="1"/>
    <col min="6412" max="6412" width="6.140625" style="1" customWidth="1"/>
    <col min="6413" max="6413" width="3.5703125" style="1" bestFit="1" customWidth="1"/>
    <col min="6414" max="6414" width="24.7109375" style="1" customWidth="1"/>
    <col min="6415" max="6415" width="7.28515625" style="1" customWidth="1"/>
    <col min="6416" max="6423" width="9.140625" style="1" customWidth="1"/>
    <col min="6424" max="6424" width="11.42578125" style="1"/>
    <col min="6425" max="6425" width="34.85546875" style="1" bestFit="1" customWidth="1"/>
    <col min="6426" max="6656" width="11.42578125" style="1"/>
    <col min="6657" max="6657" width="5.7109375" style="1" customWidth="1"/>
    <col min="6658" max="6658" width="6" style="1" customWidth="1"/>
    <col min="6659" max="6659" width="1.85546875" style="1" customWidth="1"/>
    <col min="6660" max="6660" width="24.7109375" style="1" customWidth="1"/>
    <col min="6661" max="6661" width="7.28515625" style="1" customWidth="1"/>
    <col min="6662" max="6662" width="3.28515625" style="1" customWidth="1"/>
    <col min="6663" max="6663" width="6" style="1" customWidth="1"/>
    <col min="6664" max="6664" width="1.85546875" style="1" customWidth="1"/>
    <col min="6665" max="6665" width="24.7109375" style="1" customWidth="1"/>
    <col min="6666" max="6666" width="7.28515625" style="1" customWidth="1"/>
    <col min="6667" max="6667" width="3.28515625" style="1" customWidth="1"/>
    <col min="6668" max="6668" width="6.140625" style="1" customWidth="1"/>
    <col min="6669" max="6669" width="3.5703125" style="1" bestFit="1" customWidth="1"/>
    <col min="6670" max="6670" width="24.7109375" style="1" customWidth="1"/>
    <col min="6671" max="6671" width="7.28515625" style="1" customWidth="1"/>
    <col min="6672" max="6679" width="9.140625" style="1" customWidth="1"/>
    <col min="6680" max="6680" width="11.42578125" style="1"/>
    <col min="6681" max="6681" width="34.85546875" style="1" bestFit="1" customWidth="1"/>
    <col min="6682" max="6912" width="11.42578125" style="1"/>
    <col min="6913" max="6913" width="5.7109375" style="1" customWidth="1"/>
    <col min="6914" max="6914" width="6" style="1" customWidth="1"/>
    <col min="6915" max="6915" width="1.85546875" style="1" customWidth="1"/>
    <col min="6916" max="6916" width="24.7109375" style="1" customWidth="1"/>
    <col min="6917" max="6917" width="7.28515625" style="1" customWidth="1"/>
    <col min="6918" max="6918" width="3.28515625" style="1" customWidth="1"/>
    <col min="6919" max="6919" width="6" style="1" customWidth="1"/>
    <col min="6920" max="6920" width="1.85546875" style="1" customWidth="1"/>
    <col min="6921" max="6921" width="24.7109375" style="1" customWidth="1"/>
    <col min="6922" max="6922" width="7.28515625" style="1" customWidth="1"/>
    <col min="6923" max="6923" width="3.28515625" style="1" customWidth="1"/>
    <col min="6924" max="6924" width="6.140625" style="1" customWidth="1"/>
    <col min="6925" max="6925" width="3.5703125" style="1" bestFit="1" customWidth="1"/>
    <col min="6926" max="6926" width="24.7109375" style="1" customWidth="1"/>
    <col min="6927" max="6927" width="7.28515625" style="1" customWidth="1"/>
    <col min="6928" max="6935" width="9.140625" style="1" customWidth="1"/>
    <col min="6936" max="6936" width="11.42578125" style="1"/>
    <col min="6937" max="6937" width="34.85546875" style="1" bestFit="1" customWidth="1"/>
    <col min="6938" max="7168" width="11.42578125" style="1"/>
    <col min="7169" max="7169" width="5.7109375" style="1" customWidth="1"/>
    <col min="7170" max="7170" width="6" style="1" customWidth="1"/>
    <col min="7171" max="7171" width="1.85546875" style="1" customWidth="1"/>
    <col min="7172" max="7172" width="24.7109375" style="1" customWidth="1"/>
    <col min="7173" max="7173" width="7.28515625" style="1" customWidth="1"/>
    <col min="7174" max="7174" width="3.28515625" style="1" customWidth="1"/>
    <col min="7175" max="7175" width="6" style="1" customWidth="1"/>
    <col min="7176" max="7176" width="1.85546875" style="1" customWidth="1"/>
    <col min="7177" max="7177" width="24.7109375" style="1" customWidth="1"/>
    <col min="7178" max="7178" width="7.28515625" style="1" customWidth="1"/>
    <col min="7179" max="7179" width="3.28515625" style="1" customWidth="1"/>
    <col min="7180" max="7180" width="6.140625" style="1" customWidth="1"/>
    <col min="7181" max="7181" width="3.5703125" style="1" bestFit="1" customWidth="1"/>
    <col min="7182" max="7182" width="24.7109375" style="1" customWidth="1"/>
    <col min="7183" max="7183" width="7.28515625" style="1" customWidth="1"/>
    <col min="7184" max="7191" width="9.140625" style="1" customWidth="1"/>
    <col min="7192" max="7192" width="11.42578125" style="1"/>
    <col min="7193" max="7193" width="34.85546875" style="1" bestFit="1" customWidth="1"/>
    <col min="7194" max="7424" width="11.42578125" style="1"/>
    <col min="7425" max="7425" width="5.7109375" style="1" customWidth="1"/>
    <col min="7426" max="7426" width="6" style="1" customWidth="1"/>
    <col min="7427" max="7427" width="1.85546875" style="1" customWidth="1"/>
    <col min="7428" max="7428" width="24.7109375" style="1" customWidth="1"/>
    <col min="7429" max="7429" width="7.28515625" style="1" customWidth="1"/>
    <col min="7430" max="7430" width="3.28515625" style="1" customWidth="1"/>
    <col min="7431" max="7431" width="6" style="1" customWidth="1"/>
    <col min="7432" max="7432" width="1.85546875" style="1" customWidth="1"/>
    <col min="7433" max="7433" width="24.7109375" style="1" customWidth="1"/>
    <col min="7434" max="7434" width="7.28515625" style="1" customWidth="1"/>
    <col min="7435" max="7435" width="3.28515625" style="1" customWidth="1"/>
    <col min="7436" max="7436" width="6.140625" style="1" customWidth="1"/>
    <col min="7437" max="7437" width="3.5703125" style="1" bestFit="1" customWidth="1"/>
    <col min="7438" max="7438" width="24.7109375" style="1" customWidth="1"/>
    <col min="7439" max="7439" width="7.28515625" style="1" customWidth="1"/>
    <col min="7440" max="7447" width="9.140625" style="1" customWidth="1"/>
    <col min="7448" max="7448" width="11.42578125" style="1"/>
    <col min="7449" max="7449" width="34.85546875" style="1" bestFit="1" customWidth="1"/>
    <col min="7450" max="7680" width="11.42578125" style="1"/>
    <col min="7681" max="7681" width="5.7109375" style="1" customWidth="1"/>
    <col min="7682" max="7682" width="6" style="1" customWidth="1"/>
    <col min="7683" max="7683" width="1.85546875" style="1" customWidth="1"/>
    <col min="7684" max="7684" width="24.7109375" style="1" customWidth="1"/>
    <col min="7685" max="7685" width="7.28515625" style="1" customWidth="1"/>
    <col min="7686" max="7686" width="3.28515625" style="1" customWidth="1"/>
    <col min="7687" max="7687" width="6" style="1" customWidth="1"/>
    <col min="7688" max="7688" width="1.85546875" style="1" customWidth="1"/>
    <col min="7689" max="7689" width="24.7109375" style="1" customWidth="1"/>
    <col min="7690" max="7690" width="7.28515625" style="1" customWidth="1"/>
    <col min="7691" max="7691" width="3.28515625" style="1" customWidth="1"/>
    <col min="7692" max="7692" width="6.140625" style="1" customWidth="1"/>
    <col min="7693" max="7693" width="3.5703125" style="1" bestFit="1" customWidth="1"/>
    <col min="7694" max="7694" width="24.7109375" style="1" customWidth="1"/>
    <col min="7695" max="7695" width="7.28515625" style="1" customWidth="1"/>
    <col min="7696" max="7703" width="9.140625" style="1" customWidth="1"/>
    <col min="7704" max="7704" width="11.42578125" style="1"/>
    <col min="7705" max="7705" width="34.85546875" style="1" bestFit="1" customWidth="1"/>
    <col min="7706" max="7936" width="11.42578125" style="1"/>
    <col min="7937" max="7937" width="5.7109375" style="1" customWidth="1"/>
    <col min="7938" max="7938" width="6" style="1" customWidth="1"/>
    <col min="7939" max="7939" width="1.85546875" style="1" customWidth="1"/>
    <col min="7940" max="7940" width="24.7109375" style="1" customWidth="1"/>
    <col min="7941" max="7941" width="7.28515625" style="1" customWidth="1"/>
    <col min="7942" max="7942" width="3.28515625" style="1" customWidth="1"/>
    <col min="7943" max="7943" width="6" style="1" customWidth="1"/>
    <col min="7944" max="7944" width="1.85546875" style="1" customWidth="1"/>
    <col min="7945" max="7945" width="24.7109375" style="1" customWidth="1"/>
    <col min="7946" max="7946" width="7.28515625" style="1" customWidth="1"/>
    <col min="7947" max="7947" width="3.28515625" style="1" customWidth="1"/>
    <col min="7948" max="7948" width="6.140625" style="1" customWidth="1"/>
    <col min="7949" max="7949" width="3.5703125" style="1" bestFit="1" customWidth="1"/>
    <col min="7950" max="7950" width="24.7109375" style="1" customWidth="1"/>
    <col min="7951" max="7951" width="7.28515625" style="1" customWidth="1"/>
    <col min="7952" max="7959" width="9.140625" style="1" customWidth="1"/>
    <col min="7960" max="7960" width="11.42578125" style="1"/>
    <col min="7961" max="7961" width="34.85546875" style="1" bestFit="1" customWidth="1"/>
    <col min="7962" max="8192" width="11.42578125" style="1"/>
    <col min="8193" max="8193" width="5.7109375" style="1" customWidth="1"/>
    <col min="8194" max="8194" width="6" style="1" customWidth="1"/>
    <col min="8195" max="8195" width="1.85546875" style="1" customWidth="1"/>
    <col min="8196" max="8196" width="24.7109375" style="1" customWidth="1"/>
    <col min="8197" max="8197" width="7.28515625" style="1" customWidth="1"/>
    <col min="8198" max="8198" width="3.28515625" style="1" customWidth="1"/>
    <col min="8199" max="8199" width="6" style="1" customWidth="1"/>
    <col min="8200" max="8200" width="1.85546875" style="1" customWidth="1"/>
    <col min="8201" max="8201" width="24.7109375" style="1" customWidth="1"/>
    <col min="8202" max="8202" width="7.28515625" style="1" customWidth="1"/>
    <col min="8203" max="8203" width="3.28515625" style="1" customWidth="1"/>
    <col min="8204" max="8204" width="6.140625" style="1" customWidth="1"/>
    <col min="8205" max="8205" width="3.5703125" style="1" bestFit="1" customWidth="1"/>
    <col min="8206" max="8206" width="24.7109375" style="1" customWidth="1"/>
    <col min="8207" max="8207" width="7.28515625" style="1" customWidth="1"/>
    <col min="8208" max="8215" width="9.140625" style="1" customWidth="1"/>
    <col min="8216" max="8216" width="11.42578125" style="1"/>
    <col min="8217" max="8217" width="34.85546875" style="1" bestFit="1" customWidth="1"/>
    <col min="8218" max="8448" width="11.42578125" style="1"/>
    <col min="8449" max="8449" width="5.7109375" style="1" customWidth="1"/>
    <col min="8450" max="8450" width="6" style="1" customWidth="1"/>
    <col min="8451" max="8451" width="1.85546875" style="1" customWidth="1"/>
    <col min="8452" max="8452" width="24.7109375" style="1" customWidth="1"/>
    <col min="8453" max="8453" width="7.28515625" style="1" customWidth="1"/>
    <col min="8454" max="8454" width="3.28515625" style="1" customWidth="1"/>
    <col min="8455" max="8455" width="6" style="1" customWidth="1"/>
    <col min="8456" max="8456" width="1.85546875" style="1" customWidth="1"/>
    <col min="8457" max="8457" width="24.7109375" style="1" customWidth="1"/>
    <col min="8458" max="8458" width="7.28515625" style="1" customWidth="1"/>
    <col min="8459" max="8459" width="3.28515625" style="1" customWidth="1"/>
    <col min="8460" max="8460" width="6.140625" style="1" customWidth="1"/>
    <col min="8461" max="8461" width="3.5703125" style="1" bestFit="1" customWidth="1"/>
    <col min="8462" max="8462" width="24.7109375" style="1" customWidth="1"/>
    <col min="8463" max="8463" width="7.28515625" style="1" customWidth="1"/>
    <col min="8464" max="8471" width="9.140625" style="1" customWidth="1"/>
    <col min="8472" max="8472" width="11.42578125" style="1"/>
    <col min="8473" max="8473" width="34.85546875" style="1" bestFit="1" customWidth="1"/>
    <col min="8474" max="8704" width="11.42578125" style="1"/>
    <col min="8705" max="8705" width="5.7109375" style="1" customWidth="1"/>
    <col min="8706" max="8706" width="6" style="1" customWidth="1"/>
    <col min="8707" max="8707" width="1.85546875" style="1" customWidth="1"/>
    <col min="8708" max="8708" width="24.7109375" style="1" customWidth="1"/>
    <col min="8709" max="8709" width="7.28515625" style="1" customWidth="1"/>
    <col min="8710" max="8710" width="3.28515625" style="1" customWidth="1"/>
    <col min="8711" max="8711" width="6" style="1" customWidth="1"/>
    <col min="8712" max="8712" width="1.85546875" style="1" customWidth="1"/>
    <col min="8713" max="8713" width="24.7109375" style="1" customWidth="1"/>
    <col min="8714" max="8714" width="7.28515625" style="1" customWidth="1"/>
    <col min="8715" max="8715" width="3.28515625" style="1" customWidth="1"/>
    <col min="8716" max="8716" width="6.140625" style="1" customWidth="1"/>
    <col min="8717" max="8717" width="3.5703125" style="1" bestFit="1" customWidth="1"/>
    <col min="8718" max="8718" width="24.7109375" style="1" customWidth="1"/>
    <col min="8719" max="8719" width="7.28515625" style="1" customWidth="1"/>
    <col min="8720" max="8727" width="9.140625" style="1" customWidth="1"/>
    <col min="8728" max="8728" width="11.42578125" style="1"/>
    <col min="8729" max="8729" width="34.85546875" style="1" bestFit="1" customWidth="1"/>
    <col min="8730" max="8960" width="11.42578125" style="1"/>
    <col min="8961" max="8961" width="5.7109375" style="1" customWidth="1"/>
    <col min="8962" max="8962" width="6" style="1" customWidth="1"/>
    <col min="8963" max="8963" width="1.85546875" style="1" customWidth="1"/>
    <col min="8964" max="8964" width="24.7109375" style="1" customWidth="1"/>
    <col min="8965" max="8965" width="7.28515625" style="1" customWidth="1"/>
    <col min="8966" max="8966" width="3.28515625" style="1" customWidth="1"/>
    <col min="8967" max="8967" width="6" style="1" customWidth="1"/>
    <col min="8968" max="8968" width="1.85546875" style="1" customWidth="1"/>
    <col min="8969" max="8969" width="24.7109375" style="1" customWidth="1"/>
    <col min="8970" max="8970" width="7.28515625" style="1" customWidth="1"/>
    <col min="8971" max="8971" width="3.28515625" style="1" customWidth="1"/>
    <col min="8972" max="8972" width="6.140625" style="1" customWidth="1"/>
    <col min="8973" max="8973" width="3.5703125" style="1" bestFit="1" customWidth="1"/>
    <col min="8974" max="8974" width="24.7109375" style="1" customWidth="1"/>
    <col min="8975" max="8975" width="7.28515625" style="1" customWidth="1"/>
    <col min="8976" max="8983" width="9.140625" style="1" customWidth="1"/>
    <col min="8984" max="8984" width="11.42578125" style="1"/>
    <col min="8985" max="8985" width="34.85546875" style="1" bestFit="1" customWidth="1"/>
    <col min="8986" max="9216" width="11.42578125" style="1"/>
    <col min="9217" max="9217" width="5.7109375" style="1" customWidth="1"/>
    <col min="9218" max="9218" width="6" style="1" customWidth="1"/>
    <col min="9219" max="9219" width="1.85546875" style="1" customWidth="1"/>
    <col min="9220" max="9220" width="24.7109375" style="1" customWidth="1"/>
    <col min="9221" max="9221" width="7.28515625" style="1" customWidth="1"/>
    <col min="9222" max="9222" width="3.28515625" style="1" customWidth="1"/>
    <col min="9223" max="9223" width="6" style="1" customWidth="1"/>
    <col min="9224" max="9224" width="1.85546875" style="1" customWidth="1"/>
    <col min="9225" max="9225" width="24.7109375" style="1" customWidth="1"/>
    <col min="9226" max="9226" width="7.28515625" style="1" customWidth="1"/>
    <col min="9227" max="9227" width="3.28515625" style="1" customWidth="1"/>
    <col min="9228" max="9228" width="6.140625" style="1" customWidth="1"/>
    <col min="9229" max="9229" width="3.5703125" style="1" bestFit="1" customWidth="1"/>
    <col min="9230" max="9230" width="24.7109375" style="1" customWidth="1"/>
    <col min="9231" max="9231" width="7.28515625" style="1" customWidth="1"/>
    <col min="9232" max="9239" width="9.140625" style="1" customWidth="1"/>
    <col min="9240" max="9240" width="11.42578125" style="1"/>
    <col min="9241" max="9241" width="34.85546875" style="1" bestFit="1" customWidth="1"/>
    <col min="9242" max="9472" width="11.42578125" style="1"/>
    <col min="9473" max="9473" width="5.7109375" style="1" customWidth="1"/>
    <col min="9474" max="9474" width="6" style="1" customWidth="1"/>
    <col min="9475" max="9475" width="1.85546875" style="1" customWidth="1"/>
    <col min="9476" max="9476" width="24.7109375" style="1" customWidth="1"/>
    <col min="9477" max="9477" width="7.28515625" style="1" customWidth="1"/>
    <col min="9478" max="9478" width="3.28515625" style="1" customWidth="1"/>
    <col min="9479" max="9479" width="6" style="1" customWidth="1"/>
    <col min="9480" max="9480" width="1.85546875" style="1" customWidth="1"/>
    <col min="9481" max="9481" width="24.7109375" style="1" customWidth="1"/>
    <col min="9482" max="9482" width="7.28515625" style="1" customWidth="1"/>
    <col min="9483" max="9483" width="3.28515625" style="1" customWidth="1"/>
    <col min="9484" max="9484" width="6.140625" style="1" customWidth="1"/>
    <col min="9485" max="9485" width="3.5703125" style="1" bestFit="1" customWidth="1"/>
    <col min="9486" max="9486" width="24.7109375" style="1" customWidth="1"/>
    <col min="9487" max="9487" width="7.28515625" style="1" customWidth="1"/>
    <col min="9488" max="9495" width="9.140625" style="1" customWidth="1"/>
    <col min="9496" max="9496" width="11.42578125" style="1"/>
    <col min="9497" max="9497" width="34.85546875" style="1" bestFit="1" customWidth="1"/>
    <col min="9498" max="9728" width="11.42578125" style="1"/>
    <col min="9729" max="9729" width="5.7109375" style="1" customWidth="1"/>
    <col min="9730" max="9730" width="6" style="1" customWidth="1"/>
    <col min="9731" max="9731" width="1.85546875" style="1" customWidth="1"/>
    <col min="9732" max="9732" width="24.7109375" style="1" customWidth="1"/>
    <col min="9733" max="9733" width="7.28515625" style="1" customWidth="1"/>
    <col min="9734" max="9734" width="3.28515625" style="1" customWidth="1"/>
    <col min="9735" max="9735" width="6" style="1" customWidth="1"/>
    <col min="9736" max="9736" width="1.85546875" style="1" customWidth="1"/>
    <col min="9737" max="9737" width="24.7109375" style="1" customWidth="1"/>
    <col min="9738" max="9738" width="7.28515625" style="1" customWidth="1"/>
    <col min="9739" max="9739" width="3.28515625" style="1" customWidth="1"/>
    <col min="9740" max="9740" width="6.140625" style="1" customWidth="1"/>
    <col min="9741" max="9741" width="3.5703125" style="1" bestFit="1" customWidth="1"/>
    <col min="9742" max="9742" width="24.7109375" style="1" customWidth="1"/>
    <col min="9743" max="9743" width="7.28515625" style="1" customWidth="1"/>
    <col min="9744" max="9751" width="9.140625" style="1" customWidth="1"/>
    <col min="9752" max="9752" width="11.42578125" style="1"/>
    <col min="9753" max="9753" width="34.85546875" style="1" bestFit="1" customWidth="1"/>
    <col min="9754" max="9984" width="11.42578125" style="1"/>
    <col min="9985" max="9985" width="5.7109375" style="1" customWidth="1"/>
    <col min="9986" max="9986" width="6" style="1" customWidth="1"/>
    <col min="9987" max="9987" width="1.85546875" style="1" customWidth="1"/>
    <col min="9988" max="9988" width="24.7109375" style="1" customWidth="1"/>
    <col min="9989" max="9989" width="7.28515625" style="1" customWidth="1"/>
    <col min="9990" max="9990" width="3.28515625" style="1" customWidth="1"/>
    <col min="9991" max="9991" width="6" style="1" customWidth="1"/>
    <col min="9992" max="9992" width="1.85546875" style="1" customWidth="1"/>
    <col min="9993" max="9993" width="24.7109375" style="1" customWidth="1"/>
    <col min="9994" max="9994" width="7.28515625" style="1" customWidth="1"/>
    <col min="9995" max="9995" width="3.28515625" style="1" customWidth="1"/>
    <col min="9996" max="9996" width="6.140625" style="1" customWidth="1"/>
    <col min="9997" max="9997" width="3.5703125" style="1" bestFit="1" customWidth="1"/>
    <col min="9998" max="9998" width="24.7109375" style="1" customWidth="1"/>
    <col min="9999" max="9999" width="7.28515625" style="1" customWidth="1"/>
    <col min="10000" max="10007" width="9.140625" style="1" customWidth="1"/>
    <col min="10008" max="10008" width="11.42578125" style="1"/>
    <col min="10009" max="10009" width="34.85546875" style="1" bestFit="1" customWidth="1"/>
    <col min="10010" max="10240" width="11.42578125" style="1"/>
    <col min="10241" max="10241" width="5.7109375" style="1" customWidth="1"/>
    <col min="10242" max="10242" width="6" style="1" customWidth="1"/>
    <col min="10243" max="10243" width="1.85546875" style="1" customWidth="1"/>
    <col min="10244" max="10244" width="24.7109375" style="1" customWidth="1"/>
    <col min="10245" max="10245" width="7.28515625" style="1" customWidth="1"/>
    <col min="10246" max="10246" width="3.28515625" style="1" customWidth="1"/>
    <col min="10247" max="10247" width="6" style="1" customWidth="1"/>
    <col min="10248" max="10248" width="1.85546875" style="1" customWidth="1"/>
    <col min="10249" max="10249" width="24.7109375" style="1" customWidth="1"/>
    <col min="10250" max="10250" width="7.28515625" style="1" customWidth="1"/>
    <col min="10251" max="10251" width="3.28515625" style="1" customWidth="1"/>
    <col min="10252" max="10252" width="6.140625" style="1" customWidth="1"/>
    <col min="10253" max="10253" width="3.5703125" style="1" bestFit="1" customWidth="1"/>
    <col min="10254" max="10254" width="24.7109375" style="1" customWidth="1"/>
    <col min="10255" max="10255" width="7.28515625" style="1" customWidth="1"/>
    <col min="10256" max="10263" width="9.140625" style="1" customWidth="1"/>
    <col min="10264" max="10264" width="11.42578125" style="1"/>
    <col min="10265" max="10265" width="34.85546875" style="1" bestFit="1" customWidth="1"/>
    <col min="10266" max="10496" width="11.42578125" style="1"/>
    <col min="10497" max="10497" width="5.7109375" style="1" customWidth="1"/>
    <col min="10498" max="10498" width="6" style="1" customWidth="1"/>
    <col min="10499" max="10499" width="1.85546875" style="1" customWidth="1"/>
    <col min="10500" max="10500" width="24.7109375" style="1" customWidth="1"/>
    <col min="10501" max="10501" width="7.28515625" style="1" customWidth="1"/>
    <col min="10502" max="10502" width="3.28515625" style="1" customWidth="1"/>
    <col min="10503" max="10503" width="6" style="1" customWidth="1"/>
    <col min="10504" max="10504" width="1.85546875" style="1" customWidth="1"/>
    <col min="10505" max="10505" width="24.7109375" style="1" customWidth="1"/>
    <col min="10506" max="10506" width="7.28515625" style="1" customWidth="1"/>
    <col min="10507" max="10507" width="3.28515625" style="1" customWidth="1"/>
    <col min="10508" max="10508" width="6.140625" style="1" customWidth="1"/>
    <col min="10509" max="10509" width="3.5703125" style="1" bestFit="1" customWidth="1"/>
    <col min="10510" max="10510" width="24.7109375" style="1" customWidth="1"/>
    <col min="10511" max="10511" width="7.28515625" style="1" customWidth="1"/>
    <col min="10512" max="10519" width="9.140625" style="1" customWidth="1"/>
    <col min="10520" max="10520" width="11.42578125" style="1"/>
    <col min="10521" max="10521" width="34.85546875" style="1" bestFit="1" customWidth="1"/>
    <col min="10522" max="10752" width="11.42578125" style="1"/>
    <col min="10753" max="10753" width="5.7109375" style="1" customWidth="1"/>
    <col min="10754" max="10754" width="6" style="1" customWidth="1"/>
    <col min="10755" max="10755" width="1.85546875" style="1" customWidth="1"/>
    <col min="10756" max="10756" width="24.7109375" style="1" customWidth="1"/>
    <col min="10757" max="10757" width="7.28515625" style="1" customWidth="1"/>
    <col min="10758" max="10758" width="3.28515625" style="1" customWidth="1"/>
    <col min="10759" max="10759" width="6" style="1" customWidth="1"/>
    <col min="10760" max="10760" width="1.85546875" style="1" customWidth="1"/>
    <col min="10761" max="10761" width="24.7109375" style="1" customWidth="1"/>
    <col min="10762" max="10762" width="7.28515625" style="1" customWidth="1"/>
    <col min="10763" max="10763" width="3.28515625" style="1" customWidth="1"/>
    <col min="10764" max="10764" width="6.140625" style="1" customWidth="1"/>
    <col min="10765" max="10765" width="3.5703125" style="1" bestFit="1" customWidth="1"/>
    <col min="10766" max="10766" width="24.7109375" style="1" customWidth="1"/>
    <col min="10767" max="10767" width="7.28515625" style="1" customWidth="1"/>
    <col min="10768" max="10775" width="9.140625" style="1" customWidth="1"/>
    <col min="10776" max="10776" width="11.42578125" style="1"/>
    <col min="10777" max="10777" width="34.85546875" style="1" bestFit="1" customWidth="1"/>
    <col min="10778" max="11008" width="11.42578125" style="1"/>
    <col min="11009" max="11009" width="5.7109375" style="1" customWidth="1"/>
    <col min="11010" max="11010" width="6" style="1" customWidth="1"/>
    <col min="11011" max="11011" width="1.85546875" style="1" customWidth="1"/>
    <col min="11012" max="11012" width="24.7109375" style="1" customWidth="1"/>
    <col min="11013" max="11013" width="7.28515625" style="1" customWidth="1"/>
    <col min="11014" max="11014" width="3.28515625" style="1" customWidth="1"/>
    <col min="11015" max="11015" width="6" style="1" customWidth="1"/>
    <col min="11016" max="11016" width="1.85546875" style="1" customWidth="1"/>
    <col min="11017" max="11017" width="24.7109375" style="1" customWidth="1"/>
    <col min="11018" max="11018" width="7.28515625" style="1" customWidth="1"/>
    <col min="11019" max="11019" width="3.28515625" style="1" customWidth="1"/>
    <col min="11020" max="11020" width="6.140625" style="1" customWidth="1"/>
    <col min="11021" max="11021" width="3.5703125" style="1" bestFit="1" customWidth="1"/>
    <col min="11022" max="11022" width="24.7109375" style="1" customWidth="1"/>
    <col min="11023" max="11023" width="7.28515625" style="1" customWidth="1"/>
    <col min="11024" max="11031" width="9.140625" style="1" customWidth="1"/>
    <col min="11032" max="11032" width="11.42578125" style="1"/>
    <col min="11033" max="11033" width="34.85546875" style="1" bestFit="1" customWidth="1"/>
    <col min="11034" max="11264" width="11.42578125" style="1"/>
    <col min="11265" max="11265" width="5.7109375" style="1" customWidth="1"/>
    <col min="11266" max="11266" width="6" style="1" customWidth="1"/>
    <col min="11267" max="11267" width="1.85546875" style="1" customWidth="1"/>
    <col min="11268" max="11268" width="24.7109375" style="1" customWidth="1"/>
    <col min="11269" max="11269" width="7.28515625" style="1" customWidth="1"/>
    <col min="11270" max="11270" width="3.28515625" style="1" customWidth="1"/>
    <col min="11271" max="11271" width="6" style="1" customWidth="1"/>
    <col min="11272" max="11272" width="1.85546875" style="1" customWidth="1"/>
    <col min="11273" max="11273" width="24.7109375" style="1" customWidth="1"/>
    <col min="11274" max="11274" width="7.28515625" style="1" customWidth="1"/>
    <col min="11275" max="11275" width="3.28515625" style="1" customWidth="1"/>
    <col min="11276" max="11276" width="6.140625" style="1" customWidth="1"/>
    <col min="11277" max="11277" width="3.5703125" style="1" bestFit="1" customWidth="1"/>
    <col min="11278" max="11278" width="24.7109375" style="1" customWidth="1"/>
    <col min="11279" max="11279" width="7.28515625" style="1" customWidth="1"/>
    <col min="11280" max="11287" width="9.140625" style="1" customWidth="1"/>
    <col min="11288" max="11288" width="11.42578125" style="1"/>
    <col min="11289" max="11289" width="34.85546875" style="1" bestFit="1" customWidth="1"/>
    <col min="11290" max="11520" width="11.42578125" style="1"/>
    <col min="11521" max="11521" width="5.7109375" style="1" customWidth="1"/>
    <col min="11522" max="11522" width="6" style="1" customWidth="1"/>
    <col min="11523" max="11523" width="1.85546875" style="1" customWidth="1"/>
    <col min="11524" max="11524" width="24.7109375" style="1" customWidth="1"/>
    <col min="11525" max="11525" width="7.28515625" style="1" customWidth="1"/>
    <col min="11526" max="11526" width="3.28515625" style="1" customWidth="1"/>
    <col min="11527" max="11527" width="6" style="1" customWidth="1"/>
    <col min="11528" max="11528" width="1.85546875" style="1" customWidth="1"/>
    <col min="11529" max="11529" width="24.7109375" style="1" customWidth="1"/>
    <col min="11530" max="11530" width="7.28515625" style="1" customWidth="1"/>
    <col min="11531" max="11531" width="3.28515625" style="1" customWidth="1"/>
    <col min="11532" max="11532" width="6.140625" style="1" customWidth="1"/>
    <col min="11533" max="11533" width="3.5703125" style="1" bestFit="1" customWidth="1"/>
    <col min="11534" max="11534" width="24.7109375" style="1" customWidth="1"/>
    <col min="11535" max="11535" width="7.28515625" style="1" customWidth="1"/>
    <col min="11536" max="11543" width="9.140625" style="1" customWidth="1"/>
    <col min="11544" max="11544" width="11.42578125" style="1"/>
    <col min="11545" max="11545" width="34.85546875" style="1" bestFit="1" customWidth="1"/>
    <col min="11546" max="11776" width="11.42578125" style="1"/>
    <col min="11777" max="11777" width="5.7109375" style="1" customWidth="1"/>
    <col min="11778" max="11778" width="6" style="1" customWidth="1"/>
    <col min="11779" max="11779" width="1.85546875" style="1" customWidth="1"/>
    <col min="11780" max="11780" width="24.7109375" style="1" customWidth="1"/>
    <col min="11781" max="11781" width="7.28515625" style="1" customWidth="1"/>
    <col min="11782" max="11782" width="3.28515625" style="1" customWidth="1"/>
    <col min="11783" max="11783" width="6" style="1" customWidth="1"/>
    <col min="11784" max="11784" width="1.85546875" style="1" customWidth="1"/>
    <col min="11785" max="11785" width="24.7109375" style="1" customWidth="1"/>
    <col min="11786" max="11786" width="7.28515625" style="1" customWidth="1"/>
    <col min="11787" max="11787" width="3.28515625" style="1" customWidth="1"/>
    <col min="11788" max="11788" width="6.140625" style="1" customWidth="1"/>
    <col min="11789" max="11789" width="3.5703125" style="1" bestFit="1" customWidth="1"/>
    <col min="11790" max="11790" width="24.7109375" style="1" customWidth="1"/>
    <col min="11791" max="11791" width="7.28515625" style="1" customWidth="1"/>
    <col min="11792" max="11799" width="9.140625" style="1" customWidth="1"/>
    <col min="11800" max="11800" width="11.42578125" style="1"/>
    <col min="11801" max="11801" width="34.85546875" style="1" bestFit="1" customWidth="1"/>
    <col min="11802" max="12032" width="11.42578125" style="1"/>
    <col min="12033" max="12033" width="5.7109375" style="1" customWidth="1"/>
    <col min="12034" max="12034" width="6" style="1" customWidth="1"/>
    <col min="12035" max="12035" width="1.85546875" style="1" customWidth="1"/>
    <col min="12036" max="12036" width="24.7109375" style="1" customWidth="1"/>
    <col min="12037" max="12037" width="7.28515625" style="1" customWidth="1"/>
    <col min="12038" max="12038" width="3.28515625" style="1" customWidth="1"/>
    <col min="12039" max="12039" width="6" style="1" customWidth="1"/>
    <col min="12040" max="12040" width="1.85546875" style="1" customWidth="1"/>
    <col min="12041" max="12041" width="24.7109375" style="1" customWidth="1"/>
    <col min="12042" max="12042" width="7.28515625" style="1" customWidth="1"/>
    <col min="12043" max="12043" width="3.28515625" style="1" customWidth="1"/>
    <col min="12044" max="12044" width="6.140625" style="1" customWidth="1"/>
    <col min="12045" max="12045" width="3.5703125" style="1" bestFit="1" customWidth="1"/>
    <col min="12046" max="12046" width="24.7109375" style="1" customWidth="1"/>
    <col min="12047" max="12047" width="7.28515625" style="1" customWidth="1"/>
    <col min="12048" max="12055" width="9.140625" style="1" customWidth="1"/>
    <col min="12056" max="12056" width="11.42578125" style="1"/>
    <col min="12057" max="12057" width="34.85546875" style="1" bestFit="1" customWidth="1"/>
    <col min="12058" max="12288" width="11.42578125" style="1"/>
    <col min="12289" max="12289" width="5.7109375" style="1" customWidth="1"/>
    <col min="12290" max="12290" width="6" style="1" customWidth="1"/>
    <col min="12291" max="12291" width="1.85546875" style="1" customWidth="1"/>
    <col min="12292" max="12292" width="24.7109375" style="1" customWidth="1"/>
    <col min="12293" max="12293" width="7.28515625" style="1" customWidth="1"/>
    <col min="12294" max="12294" width="3.28515625" style="1" customWidth="1"/>
    <col min="12295" max="12295" width="6" style="1" customWidth="1"/>
    <col min="12296" max="12296" width="1.85546875" style="1" customWidth="1"/>
    <col min="12297" max="12297" width="24.7109375" style="1" customWidth="1"/>
    <col min="12298" max="12298" width="7.28515625" style="1" customWidth="1"/>
    <col min="12299" max="12299" width="3.28515625" style="1" customWidth="1"/>
    <col min="12300" max="12300" width="6.140625" style="1" customWidth="1"/>
    <col min="12301" max="12301" width="3.5703125" style="1" bestFit="1" customWidth="1"/>
    <col min="12302" max="12302" width="24.7109375" style="1" customWidth="1"/>
    <col min="12303" max="12303" width="7.28515625" style="1" customWidth="1"/>
    <col min="12304" max="12311" width="9.140625" style="1" customWidth="1"/>
    <col min="12312" max="12312" width="11.42578125" style="1"/>
    <col min="12313" max="12313" width="34.85546875" style="1" bestFit="1" customWidth="1"/>
    <col min="12314" max="12544" width="11.42578125" style="1"/>
    <col min="12545" max="12545" width="5.7109375" style="1" customWidth="1"/>
    <col min="12546" max="12546" width="6" style="1" customWidth="1"/>
    <col min="12547" max="12547" width="1.85546875" style="1" customWidth="1"/>
    <col min="12548" max="12548" width="24.7109375" style="1" customWidth="1"/>
    <col min="12549" max="12549" width="7.28515625" style="1" customWidth="1"/>
    <col min="12550" max="12550" width="3.28515625" style="1" customWidth="1"/>
    <col min="12551" max="12551" width="6" style="1" customWidth="1"/>
    <col min="12552" max="12552" width="1.85546875" style="1" customWidth="1"/>
    <col min="12553" max="12553" width="24.7109375" style="1" customWidth="1"/>
    <col min="12554" max="12554" width="7.28515625" style="1" customWidth="1"/>
    <col min="12555" max="12555" width="3.28515625" style="1" customWidth="1"/>
    <col min="12556" max="12556" width="6.140625" style="1" customWidth="1"/>
    <col min="12557" max="12557" width="3.5703125" style="1" bestFit="1" customWidth="1"/>
    <col min="12558" max="12558" width="24.7109375" style="1" customWidth="1"/>
    <col min="12559" max="12559" width="7.28515625" style="1" customWidth="1"/>
    <col min="12560" max="12567" width="9.140625" style="1" customWidth="1"/>
    <col min="12568" max="12568" width="11.42578125" style="1"/>
    <col min="12569" max="12569" width="34.85546875" style="1" bestFit="1" customWidth="1"/>
    <col min="12570" max="12800" width="11.42578125" style="1"/>
    <col min="12801" max="12801" width="5.7109375" style="1" customWidth="1"/>
    <col min="12802" max="12802" width="6" style="1" customWidth="1"/>
    <col min="12803" max="12803" width="1.85546875" style="1" customWidth="1"/>
    <col min="12804" max="12804" width="24.7109375" style="1" customWidth="1"/>
    <col min="12805" max="12805" width="7.28515625" style="1" customWidth="1"/>
    <col min="12806" max="12806" width="3.28515625" style="1" customWidth="1"/>
    <col min="12807" max="12807" width="6" style="1" customWidth="1"/>
    <col min="12808" max="12808" width="1.85546875" style="1" customWidth="1"/>
    <col min="12809" max="12809" width="24.7109375" style="1" customWidth="1"/>
    <col min="12810" max="12810" width="7.28515625" style="1" customWidth="1"/>
    <col min="12811" max="12811" width="3.28515625" style="1" customWidth="1"/>
    <col min="12812" max="12812" width="6.140625" style="1" customWidth="1"/>
    <col min="12813" max="12813" width="3.5703125" style="1" bestFit="1" customWidth="1"/>
    <col min="12814" max="12814" width="24.7109375" style="1" customWidth="1"/>
    <col min="12815" max="12815" width="7.28515625" style="1" customWidth="1"/>
    <col min="12816" max="12823" width="9.140625" style="1" customWidth="1"/>
    <col min="12824" max="12824" width="11.42578125" style="1"/>
    <col min="12825" max="12825" width="34.85546875" style="1" bestFit="1" customWidth="1"/>
    <col min="12826" max="13056" width="11.42578125" style="1"/>
    <col min="13057" max="13057" width="5.7109375" style="1" customWidth="1"/>
    <col min="13058" max="13058" width="6" style="1" customWidth="1"/>
    <col min="13059" max="13059" width="1.85546875" style="1" customWidth="1"/>
    <col min="13060" max="13060" width="24.7109375" style="1" customWidth="1"/>
    <col min="13061" max="13061" width="7.28515625" style="1" customWidth="1"/>
    <col min="13062" max="13062" width="3.28515625" style="1" customWidth="1"/>
    <col min="13063" max="13063" width="6" style="1" customWidth="1"/>
    <col min="13064" max="13064" width="1.85546875" style="1" customWidth="1"/>
    <col min="13065" max="13065" width="24.7109375" style="1" customWidth="1"/>
    <col min="13066" max="13066" width="7.28515625" style="1" customWidth="1"/>
    <col min="13067" max="13067" width="3.28515625" style="1" customWidth="1"/>
    <col min="13068" max="13068" width="6.140625" style="1" customWidth="1"/>
    <col min="13069" max="13069" width="3.5703125" style="1" bestFit="1" customWidth="1"/>
    <col min="13070" max="13070" width="24.7109375" style="1" customWidth="1"/>
    <col min="13071" max="13071" width="7.28515625" style="1" customWidth="1"/>
    <col min="13072" max="13079" width="9.140625" style="1" customWidth="1"/>
    <col min="13080" max="13080" width="11.42578125" style="1"/>
    <col min="13081" max="13081" width="34.85546875" style="1" bestFit="1" customWidth="1"/>
    <col min="13082" max="13312" width="11.42578125" style="1"/>
    <col min="13313" max="13313" width="5.7109375" style="1" customWidth="1"/>
    <col min="13314" max="13314" width="6" style="1" customWidth="1"/>
    <col min="13315" max="13315" width="1.85546875" style="1" customWidth="1"/>
    <col min="13316" max="13316" width="24.7109375" style="1" customWidth="1"/>
    <col min="13317" max="13317" width="7.28515625" style="1" customWidth="1"/>
    <col min="13318" max="13318" width="3.28515625" style="1" customWidth="1"/>
    <col min="13319" max="13319" width="6" style="1" customWidth="1"/>
    <col min="13320" max="13320" width="1.85546875" style="1" customWidth="1"/>
    <col min="13321" max="13321" width="24.7109375" style="1" customWidth="1"/>
    <col min="13322" max="13322" width="7.28515625" style="1" customWidth="1"/>
    <col min="13323" max="13323" width="3.28515625" style="1" customWidth="1"/>
    <col min="13324" max="13324" width="6.140625" style="1" customWidth="1"/>
    <col min="13325" max="13325" width="3.5703125" style="1" bestFit="1" customWidth="1"/>
    <col min="13326" max="13326" width="24.7109375" style="1" customWidth="1"/>
    <col min="13327" max="13327" width="7.28515625" style="1" customWidth="1"/>
    <col min="13328" max="13335" width="9.140625" style="1" customWidth="1"/>
    <col min="13336" max="13336" width="11.42578125" style="1"/>
    <col min="13337" max="13337" width="34.85546875" style="1" bestFit="1" customWidth="1"/>
    <col min="13338" max="13568" width="11.42578125" style="1"/>
    <col min="13569" max="13569" width="5.7109375" style="1" customWidth="1"/>
    <col min="13570" max="13570" width="6" style="1" customWidth="1"/>
    <col min="13571" max="13571" width="1.85546875" style="1" customWidth="1"/>
    <col min="13572" max="13572" width="24.7109375" style="1" customWidth="1"/>
    <col min="13573" max="13573" width="7.28515625" style="1" customWidth="1"/>
    <col min="13574" max="13574" width="3.28515625" style="1" customWidth="1"/>
    <col min="13575" max="13575" width="6" style="1" customWidth="1"/>
    <col min="13576" max="13576" width="1.85546875" style="1" customWidth="1"/>
    <col min="13577" max="13577" width="24.7109375" style="1" customWidth="1"/>
    <col min="13578" max="13578" width="7.28515625" style="1" customWidth="1"/>
    <col min="13579" max="13579" width="3.28515625" style="1" customWidth="1"/>
    <col min="13580" max="13580" width="6.140625" style="1" customWidth="1"/>
    <col min="13581" max="13581" width="3.5703125" style="1" bestFit="1" customWidth="1"/>
    <col min="13582" max="13582" width="24.7109375" style="1" customWidth="1"/>
    <col min="13583" max="13583" width="7.28515625" style="1" customWidth="1"/>
    <col min="13584" max="13591" width="9.140625" style="1" customWidth="1"/>
    <col min="13592" max="13592" width="11.42578125" style="1"/>
    <col min="13593" max="13593" width="34.85546875" style="1" bestFit="1" customWidth="1"/>
    <col min="13594" max="13824" width="11.42578125" style="1"/>
    <col min="13825" max="13825" width="5.7109375" style="1" customWidth="1"/>
    <col min="13826" max="13826" width="6" style="1" customWidth="1"/>
    <col min="13827" max="13827" width="1.85546875" style="1" customWidth="1"/>
    <col min="13828" max="13828" width="24.7109375" style="1" customWidth="1"/>
    <col min="13829" max="13829" width="7.28515625" style="1" customWidth="1"/>
    <col min="13830" max="13830" width="3.28515625" style="1" customWidth="1"/>
    <col min="13831" max="13831" width="6" style="1" customWidth="1"/>
    <col min="13832" max="13832" width="1.85546875" style="1" customWidth="1"/>
    <col min="13833" max="13833" width="24.7109375" style="1" customWidth="1"/>
    <col min="13834" max="13834" width="7.28515625" style="1" customWidth="1"/>
    <col min="13835" max="13835" width="3.28515625" style="1" customWidth="1"/>
    <col min="13836" max="13836" width="6.140625" style="1" customWidth="1"/>
    <col min="13837" max="13837" width="3.5703125" style="1" bestFit="1" customWidth="1"/>
    <col min="13838" max="13838" width="24.7109375" style="1" customWidth="1"/>
    <col min="13839" max="13839" width="7.28515625" style="1" customWidth="1"/>
    <col min="13840" max="13847" width="9.140625" style="1" customWidth="1"/>
    <col min="13848" max="13848" width="11.42578125" style="1"/>
    <col min="13849" max="13849" width="34.85546875" style="1" bestFit="1" customWidth="1"/>
    <col min="13850" max="14080" width="11.42578125" style="1"/>
    <col min="14081" max="14081" width="5.7109375" style="1" customWidth="1"/>
    <col min="14082" max="14082" width="6" style="1" customWidth="1"/>
    <col min="14083" max="14083" width="1.85546875" style="1" customWidth="1"/>
    <col min="14084" max="14084" width="24.7109375" style="1" customWidth="1"/>
    <col min="14085" max="14085" width="7.28515625" style="1" customWidth="1"/>
    <col min="14086" max="14086" width="3.28515625" style="1" customWidth="1"/>
    <col min="14087" max="14087" width="6" style="1" customWidth="1"/>
    <col min="14088" max="14088" width="1.85546875" style="1" customWidth="1"/>
    <col min="14089" max="14089" width="24.7109375" style="1" customWidth="1"/>
    <col min="14090" max="14090" width="7.28515625" style="1" customWidth="1"/>
    <col min="14091" max="14091" width="3.28515625" style="1" customWidth="1"/>
    <col min="14092" max="14092" width="6.140625" style="1" customWidth="1"/>
    <col min="14093" max="14093" width="3.5703125" style="1" bestFit="1" customWidth="1"/>
    <col min="14094" max="14094" width="24.7109375" style="1" customWidth="1"/>
    <col min="14095" max="14095" width="7.28515625" style="1" customWidth="1"/>
    <col min="14096" max="14103" width="9.140625" style="1" customWidth="1"/>
    <col min="14104" max="14104" width="11.42578125" style="1"/>
    <col min="14105" max="14105" width="34.85546875" style="1" bestFit="1" customWidth="1"/>
    <col min="14106" max="14336" width="11.42578125" style="1"/>
    <col min="14337" max="14337" width="5.7109375" style="1" customWidth="1"/>
    <col min="14338" max="14338" width="6" style="1" customWidth="1"/>
    <col min="14339" max="14339" width="1.85546875" style="1" customWidth="1"/>
    <col min="14340" max="14340" width="24.7109375" style="1" customWidth="1"/>
    <col min="14341" max="14341" width="7.28515625" style="1" customWidth="1"/>
    <col min="14342" max="14342" width="3.28515625" style="1" customWidth="1"/>
    <col min="14343" max="14343" width="6" style="1" customWidth="1"/>
    <col min="14344" max="14344" width="1.85546875" style="1" customWidth="1"/>
    <col min="14345" max="14345" width="24.7109375" style="1" customWidth="1"/>
    <col min="14346" max="14346" width="7.28515625" style="1" customWidth="1"/>
    <col min="14347" max="14347" width="3.28515625" style="1" customWidth="1"/>
    <col min="14348" max="14348" width="6.140625" style="1" customWidth="1"/>
    <col min="14349" max="14349" width="3.5703125" style="1" bestFit="1" customWidth="1"/>
    <col min="14350" max="14350" width="24.7109375" style="1" customWidth="1"/>
    <col min="14351" max="14351" width="7.28515625" style="1" customWidth="1"/>
    <col min="14352" max="14359" width="9.140625" style="1" customWidth="1"/>
    <col min="14360" max="14360" width="11.42578125" style="1"/>
    <col min="14361" max="14361" width="34.85546875" style="1" bestFit="1" customWidth="1"/>
    <col min="14362" max="14592" width="11.42578125" style="1"/>
    <col min="14593" max="14593" width="5.7109375" style="1" customWidth="1"/>
    <col min="14594" max="14594" width="6" style="1" customWidth="1"/>
    <col min="14595" max="14595" width="1.85546875" style="1" customWidth="1"/>
    <col min="14596" max="14596" width="24.7109375" style="1" customWidth="1"/>
    <col min="14597" max="14597" width="7.28515625" style="1" customWidth="1"/>
    <col min="14598" max="14598" width="3.28515625" style="1" customWidth="1"/>
    <col min="14599" max="14599" width="6" style="1" customWidth="1"/>
    <col min="14600" max="14600" width="1.85546875" style="1" customWidth="1"/>
    <col min="14601" max="14601" width="24.7109375" style="1" customWidth="1"/>
    <col min="14602" max="14602" width="7.28515625" style="1" customWidth="1"/>
    <col min="14603" max="14603" width="3.28515625" style="1" customWidth="1"/>
    <col min="14604" max="14604" width="6.140625" style="1" customWidth="1"/>
    <col min="14605" max="14605" width="3.5703125" style="1" bestFit="1" customWidth="1"/>
    <col min="14606" max="14606" width="24.7109375" style="1" customWidth="1"/>
    <col min="14607" max="14607" width="7.28515625" style="1" customWidth="1"/>
    <col min="14608" max="14615" width="9.140625" style="1" customWidth="1"/>
    <col min="14616" max="14616" width="11.42578125" style="1"/>
    <col min="14617" max="14617" width="34.85546875" style="1" bestFit="1" customWidth="1"/>
    <col min="14618" max="14848" width="11.42578125" style="1"/>
    <col min="14849" max="14849" width="5.7109375" style="1" customWidth="1"/>
    <col min="14850" max="14850" width="6" style="1" customWidth="1"/>
    <col min="14851" max="14851" width="1.85546875" style="1" customWidth="1"/>
    <col min="14852" max="14852" width="24.7109375" style="1" customWidth="1"/>
    <col min="14853" max="14853" width="7.28515625" style="1" customWidth="1"/>
    <col min="14854" max="14854" width="3.28515625" style="1" customWidth="1"/>
    <col min="14855" max="14855" width="6" style="1" customWidth="1"/>
    <col min="14856" max="14856" width="1.85546875" style="1" customWidth="1"/>
    <col min="14857" max="14857" width="24.7109375" style="1" customWidth="1"/>
    <col min="14858" max="14858" width="7.28515625" style="1" customWidth="1"/>
    <col min="14859" max="14859" width="3.28515625" style="1" customWidth="1"/>
    <col min="14860" max="14860" width="6.140625" style="1" customWidth="1"/>
    <col min="14861" max="14861" width="3.5703125" style="1" bestFit="1" customWidth="1"/>
    <col min="14862" max="14862" width="24.7109375" style="1" customWidth="1"/>
    <col min="14863" max="14863" width="7.28515625" style="1" customWidth="1"/>
    <col min="14864" max="14871" width="9.140625" style="1" customWidth="1"/>
    <col min="14872" max="14872" width="11.42578125" style="1"/>
    <col min="14873" max="14873" width="34.85546875" style="1" bestFit="1" customWidth="1"/>
    <col min="14874" max="15104" width="11.42578125" style="1"/>
    <col min="15105" max="15105" width="5.7109375" style="1" customWidth="1"/>
    <col min="15106" max="15106" width="6" style="1" customWidth="1"/>
    <col min="15107" max="15107" width="1.85546875" style="1" customWidth="1"/>
    <col min="15108" max="15108" width="24.7109375" style="1" customWidth="1"/>
    <col min="15109" max="15109" width="7.28515625" style="1" customWidth="1"/>
    <col min="15110" max="15110" width="3.28515625" style="1" customWidth="1"/>
    <col min="15111" max="15111" width="6" style="1" customWidth="1"/>
    <col min="15112" max="15112" width="1.85546875" style="1" customWidth="1"/>
    <col min="15113" max="15113" width="24.7109375" style="1" customWidth="1"/>
    <col min="15114" max="15114" width="7.28515625" style="1" customWidth="1"/>
    <col min="15115" max="15115" width="3.28515625" style="1" customWidth="1"/>
    <col min="15116" max="15116" width="6.140625" style="1" customWidth="1"/>
    <col min="15117" max="15117" width="3.5703125" style="1" bestFit="1" customWidth="1"/>
    <col min="15118" max="15118" width="24.7109375" style="1" customWidth="1"/>
    <col min="15119" max="15119" width="7.28515625" style="1" customWidth="1"/>
    <col min="15120" max="15127" width="9.140625" style="1" customWidth="1"/>
    <col min="15128" max="15128" width="11.42578125" style="1"/>
    <col min="15129" max="15129" width="34.85546875" style="1" bestFit="1" customWidth="1"/>
    <col min="15130" max="15360" width="11.42578125" style="1"/>
    <col min="15361" max="15361" width="5.7109375" style="1" customWidth="1"/>
    <col min="15362" max="15362" width="6" style="1" customWidth="1"/>
    <col min="15363" max="15363" width="1.85546875" style="1" customWidth="1"/>
    <col min="15364" max="15364" width="24.7109375" style="1" customWidth="1"/>
    <col min="15365" max="15365" width="7.28515625" style="1" customWidth="1"/>
    <col min="15366" max="15366" width="3.28515625" style="1" customWidth="1"/>
    <col min="15367" max="15367" width="6" style="1" customWidth="1"/>
    <col min="15368" max="15368" width="1.85546875" style="1" customWidth="1"/>
    <col min="15369" max="15369" width="24.7109375" style="1" customWidth="1"/>
    <col min="15370" max="15370" width="7.28515625" style="1" customWidth="1"/>
    <col min="15371" max="15371" width="3.28515625" style="1" customWidth="1"/>
    <col min="15372" max="15372" width="6.140625" style="1" customWidth="1"/>
    <col min="15373" max="15373" width="3.5703125" style="1" bestFit="1" customWidth="1"/>
    <col min="15374" max="15374" width="24.7109375" style="1" customWidth="1"/>
    <col min="15375" max="15375" width="7.28515625" style="1" customWidth="1"/>
    <col min="15376" max="15383" width="9.140625" style="1" customWidth="1"/>
    <col min="15384" max="15384" width="11.42578125" style="1"/>
    <col min="15385" max="15385" width="34.85546875" style="1" bestFit="1" customWidth="1"/>
    <col min="15386" max="15616" width="11.42578125" style="1"/>
    <col min="15617" max="15617" width="5.7109375" style="1" customWidth="1"/>
    <col min="15618" max="15618" width="6" style="1" customWidth="1"/>
    <col min="15619" max="15619" width="1.85546875" style="1" customWidth="1"/>
    <col min="15620" max="15620" width="24.7109375" style="1" customWidth="1"/>
    <col min="15621" max="15621" width="7.28515625" style="1" customWidth="1"/>
    <col min="15622" max="15622" width="3.28515625" style="1" customWidth="1"/>
    <col min="15623" max="15623" width="6" style="1" customWidth="1"/>
    <col min="15624" max="15624" width="1.85546875" style="1" customWidth="1"/>
    <col min="15625" max="15625" width="24.7109375" style="1" customWidth="1"/>
    <col min="15626" max="15626" width="7.28515625" style="1" customWidth="1"/>
    <col min="15627" max="15627" width="3.28515625" style="1" customWidth="1"/>
    <col min="15628" max="15628" width="6.140625" style="1" customWidth="1"/>
    <col min="15629" max="15629" width="3.5703125" style="1" bestFit="1" customWidth="1"/>
    <col min="15630" max="15630" width="24.7109375" style="1" customWidth="1"/>
    <col min="15631" max="15631" width="7.28515625" style="1" customWidth="1"/>
    <col min="15632" max="15639" width="9.140625" style="1" customWidth="1"/>
    <col min="15640" max="15640" width="11.42578125" style="1"/>
    <col min="15641" max="15641" width="34.85546875" style="1" bestFit="1" customWidth="1"/>
    <col min="15642" max="15872" width="11.42578125" style="1"/>
    <col min="15873" max="15873" width="5.7109375" style="1" customWidth="1"/>
    <col min="15874" max="15874" width="6" style="1" customWidth="1"/>
    <col min="15875" max="15875" width="1.85546875" style="1" customWidth="1"/>
    <col min="15876" max="15876" width="24.7109375" style="1" customWidth="1"/>
    <col min="15877" max="15877" width="7.28515625" style="1" customWidth="1"/>
    <col min="15878" max="15878" width="3.28515625" style="1" customWidth="1"/>
    <col min="15879" max="15879" width="6" style="1" customWidth="1"/>
    <col min="15880" max="15880" width="1.85546875" style="1" customWidth="1"/>
    <col min="15881" max="15881" width="24.7109375" style="1" customWidth="1"/>
    <col min="15882" max="15882" width="7.28515625" style="1" customWidth="1"/>
    <col min="15883" max="15883" width="3.28515625" style="1" customWidth="1"/>
    <col min="15884" max="15884" width="6.140625" style="1" customWidth="1"/>
    <col min="15885" max="15885" width="3.5703125" style="1" bestFit="1" customWidth="1"/>
    <col min="15886" max="15886" width="24.7109375" style="1" customWidth="1"/>
    <col min="15887" max="15887" width="7.28515625" style="1" customWidth="1"/>
    <col min="15888" max="15895" width="9.140625" style="1" customWidth="1"/>
    <col min="15896" max="15896" width="11.42578125" style="1"/>
    <col min="15897" max="15897" width="34.85546875" style="1" bestFit="1" customWidth="1"/>
    <col min="15898" max="16128" width="11.42578125" style="1"/>
    <col min="16129" max="16129" width="5.7109375" style="1" customWidth="1"/>
    <col min="16130" max="16130" width="6" style="1" customWidth="1"/>
    <col min="16131" max="16131" width="1.85546875" style="1" customWidth="1"/>
    <col min="16132" max="16132" width="24.7109375" style="1" customWidth="1"/>
    <col min="16133" max="16133" width="7.28515625" style="1" customWidth="1"/>
    <col min="16134" max="16134" width="3.28515625" style="1" customWidth="1"/>
    <col min="16135" max="16135" width="6" style="1" customWidth="1"/>
    <col min="16136" max="16136" width="1.85546875" style="1" customWidth="1"/>
    <col min="16137" max="16137" width="24.7109375" style="1" customWidth="1"/>
    <col min="16138" max="16138" width="7.28515625" style="1" customWidth="1"/>
    <col min="16139" max="16139" width="3.28515625" style="1" customWidth="1"/>
    <col min="16140" max="16140" width="6.140625" style="1" customWidth="1"/>
    <col min="16141" max="16141" width="3.5703125" style="1" bestFit="1" customWidth="1"/>
    <col min="16142" max="16142" width="24.7109375" style="1" customWidth="1"/>
    <col min="16143" max="16143" width="7.28515625" style="1" customWidth="1"/>
    <col min="16144" max="16151" width="9.140625" style="1" customWidth="1"/>
    <col min="16152" max="16152" width="11.42578125" style="1"/>
    <col min="16153" max="16153" width="34.85546875" style="1" bestFit="1" customWidth="1"/>
    <col min="16154" max="16384" width="11.42578125" style="1"/>
  </cols>
  <sheetData>
    <row r="1" spans="1:15" ht="31.5" customHeight="1" thickBot="1">
      <c r="A1" s="126"/>
      <c r="B1" s="127" t="e">
        <f>+#REF!</f>
        <v>#REF!</v>
      </c>
      <c r="C1" s="128"/>
      <c r="D1" s="128"/>
      <c r="E1" s="128"/>
      <c r="F1" s="128"/>
      <c r="G1" s="128"/>
      <c r="H1" s="128"/>
      <c r="I1" s="128"/>
      <c r="J1" s="128"/>
      <c r="K1" s="129"/>
      <c r="L1" s="130" t="e">
        <f>#REF!</f>
        <v>#REF!</v>
      </c>
      <c r="M1" s="131"/>
      <c r="N1" s="132"/>
    </row>
    <row r="2" spans="1:15" ht="31.5" customHeight="1" thickBot="1">
      <c r="A2" s="126"/>
      <c r="B2" s="133" t="e">
        <f>#REF!</f>
        <v>#REF!</v>
      </c>
      <c r="C2" s="134"/>
      <c r="D2" s="134"/>
      <c r="E2" s="134"/>
      <c r="F2" s="134"/>
      <c r="G2" s="134"/>
      <c r="H2" s="134"/>
      <c r="I2" s="134"/>
      <c r="J2" s="134"/>
      <c r="K2" s="135"/>
      <c r="L2" s="136" t="e">
        <f>+#REF!</f>
        <v>#REF!</v>
      </c>
      <c r="M2" s="137"/>
      <c r="N2" s="138"/>
    </row>
    <row r="3" spans="1:15" ht="7.9" customHeight="1" thickBot="1">
      <c r="A3" s="126"/>
      <c r="F3" s="1"/>
      <c r="G3" s="1"/>
      <c r="L3" s="1"/>
    </row>
    <row r="4" spans="1:15" ht="25.5" customHeight="1" thickBot="1">
      <c r="A4" s="126"/>
      <c r="B4" s="139" t="s">
        <v>2</v>
      </c>
      <c r="C4" s="140"/>
      <c r="D4" s="140"/>
      <c r="E4" s="141"/>
      <c r="G4" s="139" t="s">
        <v>3</v>
      </c>
      <c r="H4" s="140"/>
      <c r="I4" s="140"/>
      <c r="J4" s="141"/>
      <c r="L4" s="139" t="s">
        <v>4</v>
      </c>
      <c r="M4" s="140"/>
      <c r="N4" s="140"/>
      <c r="O4" s="141"/>
    </row>
    <row r="5" spans="1:15" s="3" customFormat="1" ht="7.9" customHeight="1">
      <c r="B5" s="4"/>
      <c r="C5" s="4"/>
      <c r="D5" s="4"/>
      <c r="E5" s="4"/>
      <c r="F5" s="2"/>
      <c r="G5" s="4"/>
      <c r="H5" s="4"/>
      <c r="I5" s="4"/>
      <c r="J5" s="4"/>
      <c r="L5" s="4"/>
      <c r="M5" s="4"/>
      <c r="N5" s="4"/>
    </row>
    <row r="6" spans="1:15" ht="15" customHeight="1" thickBot="1">
      <c r="A6" s="5" t="s">
        <v>5</v>
      </c>
      <c r="B6" s="5" t="s">
        <v>6</v>
      </c>
      <c r="C6" s="5"/>
      <c r="D6" s="6" t="s">
        <v>7</v>
      </c>
      <c r="E6" s="6" t="s">
        <v>8</v>
      </c>
      <c r="F6" s="5"/>
      <c r="G6" s="5" t="s">
        <v>6</v>
      </c>
      <c r="H6" s="5"/>
      <c r="I6" s="6" t="s">
        <v>7</v>
      </c>
      <c r="J6" s="6" t="s">
        <v>8</v>
      </c>
      <c r="L6" s="5" t="s">
        <v>6</v>
      </c>
      <c r="M6" s="5"/>
      <c r="N6" s="6" t="s">
        <v>7</v>
      </c>
      <c r="O6" s="6" t="s">
        <v>8</v>
      </c>
    </row>
    <row r="7" spans="1:15" ht="24.95" customHeight="1">
      <c r="A7" s="142">
        <v>1</v>
      </c>
      <c r="B7" s="145">
        <v>1</v>
      </c>
      <c r="C7" s="9" t="s">
        <v>9</v>
      </c>
      <c r="D7" s="7" t="e">
        <f>#REF!</f>
        <v>#REF!</v>
      </c>
      <c r="E7" s="67" t="e">
        <f>IF((#REF!=""),"",#REF!)</f>
        <v>#REF!</v>
      </c>
      <c r="F7" s="8"/>
      <c r="G7" s="145">
        <v>5</v>
      </c>
      <c r="H7" s="9" t="s">
        <v>9</v>
      </c>
      <c r="I7" s="10" t="e">
        <f>D7</f>
        <v>#REF!</v>
      </c>
      <c r="J7" s="67" t="e">
        <f>IF((#REF!=""),"",#REF!)</f>
        <v>#REF!</v>
      </c>
      <c r="K7" s="11"/>
      <c r="L7" s="145">
        <v>3</v>
      </c>
      <c r="M7" s="9" t="s">
        <v>9</v>
      </c>
      <c r="N7" s="10" t="e">
        <f>D7</f>
        <v>#REF!</v>
      </c>
      <c r="O7" s="67" t="e">
        <f>IF((#REF!=""),"",#REF!)</f>
        <v>#REF!</v>
      </c>
    </row>
    <row r="8" spans="1:15" ht="24.95" customHeight="1" thickBot="1">
      <c r="A8" s="143"/>
      <c r="B8" s="146"/>
      <c r="C8" s="13" t="s">
        <v>10</v>
      </c>
      <c r="D8" s="12" t="e">
        <f>#REF!</f>
        <v>#REF!</v>
      </c>
      <c r="E8" s="68" t="e">
        <f>IF((#REF!=""),"",#REF!)</f>
        <v>#REF!</v>
      </c>
      <c r="F8" s="8"/>
      <c r="G8" s="146"/>
      <c r="H8" s="13" t="s">
        <v>10</v>
      </c>
      <c r="I8" s="14" t="e">
        <f>D9</f>
        <v>#REF!</v>
      </c>
      <c r="J8" s="68" t="e">
        <f>IF((#REF!=""),"",#REF!)</f>
        <v>#REF!</v>
      </c>
      <c r="K8" s="11"/>
      <c r="L8" s="146"/>
      <c r="M8" s="13" t="s">
        <v>10</v>
      </c>
      <c r="N8" s="14" t="e">
        <f>D10</f>
        <v>#REF!</v>
      </c>
      <c r="O8" s="68" t="e">
        <f>IF((#REF!=""),"",#REF!)</f>
        <v>#REF!</v>
      </c>
    </row>
    <row r="9" spans="1:15" ht="24.95" customHeight="1">
      <c r="A9" s="143"/>
      <c r="B9" s="145">
        <v>2</v>
      </c>
      <c r="C9" s="9" t="s">
        <v>11</v>
      </c>
      <c r="D9" s="7" t="e">
        <f>#REF!</f>
        <v>#REF!</v>
      </c>
      <c r="E9" s="67" t="e">
        <f>IF((#REF!=""),"",#REF!)</f>
        <v>#REF!</v>
      </c>
      <c r="F9" s="8"/>
      <c r="G9" s="145">
        <v>6</v>
      </c>
      <c r="H9" s="9" t="s">
        <v>11</v>
      </c>
      <c r="I9" s="15" t="e">
        <f>D8</f>
        <v>#REF!</v>
      </c>
      <c r="J9" s="67" t="e">
        <f>IF((#REF!=""),"",#REF!)</f>
        <v>#REF!</v>
      </c>
      <c r="K9" s="11"/>
      <c r="L9" s="145">
        <v>4</v>
      </c>
      <c r="M9" s="9" t="s">
        <v>11</v>
      </c>
      <c r="N9" s="15" t="e">
        <f>D8</f>
        <v>#REF!</v>
      </c>
      <c r="O9" s="67" t="e">
        <f>IF((#REF!=""),"",#REF!)</f>
        <v>#REF!</v>
      </c>
    </row>
    <row r="10" spans="1:15" ht="24.95" customHeight="1" thickBot="1">
      <c r="A10" s="144"/>
      <c r="B10" s="147"/>
      <c r="C10" s="18" t="s">
        <v>12</v>
      </c>
      <c r="D10" s="16" t="e">
        <f>#REF!</f>
        <v>#REF!</v>
      </c>
      <c r="E10" s="71" t="e">
        <f>IF((#REF!=""),"",#REF!)</f>
        <v>#REF!</v>
      </c>
      <c r="F10" s="17"/>
      <c r="G10" s="147"/>
      <c r="H10" s="18" t="s">
        <v>12</v>
      </c>
      <c r="I10" s="19" t="e">
        <f>D10</f>
        <v>#REF!</v>
      </c>
      <c r="J10" s="71" t="e">
        <f>IF((#REF!=""),"",#REF!)</f>
        <v>#REF!</v>
      </c>
      <c r="K10" s="20"/>
      <c r="L10" s="147"/>
      <c r="M10" s="18" t="s">
        <v>12</v>
      </c>
      <c r="N10" s="19" t="e">
        <f>D9</f>
        <v>#REF!</v>
      </c>
      <c r="O10" s="71" t="e">
        <f>IF((#REF!=""),"",#REF!)</f>
        <v>#REF!</v>
      </c>
    </row>
    <row r="11" spans="1:15" ht="24.95" customHeight="1" thickTop="1">
      <c r="A11" s="148">
        <v>2</v>
      </c>
      <c r="B11" s="150">
        <v>3</v>
      </c>
      <c r="C11" s="23" t="s">
        <v>13</v>
      </c>
      <c r="D11" s="21" t="e">
        <f>#REF!</f>
        <v>#REF!</v>
      </c>
      <c r="E11" s="72" t="e">
        <f>IF((#REF!=""),"",#REF!)</f>
        <v>#REF!</v>
      </c>
      <c r="F11" s="22"/>
      <c r="G11" s="150">
        <v>7</v>
      </c>
      <c r="H11" s="23" t="s">
        <v>13</v>
      </c>
      <c r="I11" s="24" t="e">
        <f>D11</f>
        <v>#REF!</v>
      </c>
      <c r="J11" s="72" t="e">
        <f>IF((#REF!=""),"",#REF!)</f>
        <v>#REF!</v>
      </c>
      <c r="K11" s="25"/>
      <c r="L11" s="150">
        <v>1</v>
      </c>
      <c r="M11" s="23" t="s">
        <v>13</v>
      </c>
      <c r="N11" s="24" t="e">
        <f>D11</f>
        <v>#REF!</v>
      </c>
      <c r="O11" s="72" t="e">
        <f>IF((#REF!=""),"",#REF!)</f>
        <v>#REF!</v>
      </c>
    </row>
    <row r="12" spans="1:15" ht="24.95" customHeight="1" thickBot="1">
      <c r="A12" s="143"/>
      <c r="B12" s="146"/>
      <c r="C12" s="13" t="s">
        <v>14</v>
      </c>
      <c r="D12" s="12" t="e">
        <f>#REF!</f>
        <v>#REF!</v>
      </c>
      <c r="E12" s="68" t="e">
        <f>IF((#REF!=""),"",#REF!)</f>
        <v>#REF!</v>
      </c>
      <c r="F12" s="8"/>
      <c r="G12" s="146"/>
      <c r="H12" s="13" t="s">
        <v>14</v>
      </c>
      <c r="I12" s="26" t="e">
        <f>D13</f>
        <v>#REF!</v>
      </c>
      <c r="J12" s="68" t="e">
        <f>IF((#REF!=""),"",#REF!)</f>
        <v>#REF!</v>
      </c>
      <c r="K12" s="11"/>
      <c r="L12" s="146"/>
      <c r="M12" s="13" t="s">
        <v>14</v>
      </c>
      <c r="N12" s="26" t="e">
        <f>D14</f>
        <v>#REF!</v>
      </c>
      <c r="O12" s="68" t="e">
        <f>IF((#REF!=""),"",#REF!)</f>
        <v>#REF!</v>
      </c>
    </row>
    <row r="13" spans="1:15" ht="24.95" customHeight="1">
      <c r="A13" s="143"/>
      <c r="B13" s="145">
        <v>4</v>
      </c>
      <c r="C13" s="9" t="s">
        <v>15</v>
      </c>
      <c r="D13" s="7" t="e">
        <f>#REF!</f>
        <v>#REF!</v>
      </c>
      <c r="E13" s="67" t="e">
        <f>IF((#REF!=""),"",#REF!)</f>
        <v>#REF!</v>
      </c>
      <c r="F13" s="8"/>
      <c r="G13" s="145">
        <v>8</v>
      </c>
      <c r="H13" s="9" t="s">
        <v>15</v>
      </c>
      <c r="I13" s="15" t="e">
        <f>D12</f>
        <v>#REF!</v>
      </c>
      <c r="J13" s="67" t="e">
        <f>IF((#REF!=""),"",#REF!)</f>
        <v>#REF!</v>
      </c>
      <c r="K13" s="11"/>
      <c r="L13" s="145">
        <v>2</v>
      </c>
      <c r="M13" s="9" t="s">
        <v>15</v>
      </c>
      <c r="N13" s="15" t="e">
        <f>D12</f>
        <v>#REF!</v>
      </c>
      <c r="O13" s="67" t="e">
        <f>IF((#REF!=""),"",#REF!)</f>
        <v>#REF!</v>
      </c>
    </row>
    <row r="14" spans="1:15" ht="24.95" customHeight="1" thickBot="1">
      <c r="A14" s="149"/>
      <c r="B14" s="146"/>
      <c r="C14" s="13" t="s">
        <v>16</v>
      </c>
      <c r="D14" s="27" t="e">
        <f>#REF!</f>
        <v>#REF!</v>
      </c>
      <c r="E14" s="69" t="e">
        <f>IF((#REF!=""),"",#REF!)</f>
        <v>#REF!</v>
      </c>
      <c r="F14" s="28"/>
      <c r="G14" s="146"/>
      <c r="H14" s="13" t="s">
        <v>16</v>
      </c>
      <c r="I14" s="29" t="e">
        <f>D14</f>
        <v>#REF!</v>
      </c>
      <c r="J14" s="69" t="e">
        <f>IF((#REF!=""),"",#REF!)</f>
        <v>#REF!</v>
      </c>
      <c r="K14" s="30"/>
      <c r="L14" s="146"/>
      <c r="M14" s="13" t="s">
        <v>16</v>
      </c>
      <c r="N14" s="29" t="e">
        <f>D13</f>
        <v>#REF!</v>
      </c>
      <c r="O14" s="69" t="e">
        <f>IF((#REF!=""),"",#REF!)</f>
        <v>#REF!</v>
      </c>
    </row>
    <row r="15" spans="1:15" s="3" customFormat="1" ht="7.9" customHeight="1" thickBot="1">
      <c r="A15" s="31"/>
      <c r="B15" s="8"/>
      <c r="C15" s="32"/>
      <c r="D15" s="33"/>
      <c r="E15" s="34"/>
      <c r="F15" s="8"/>
      <c r="G15" s="8"/>
      <c r="H15" s="32"/>
      <c r="I15" s="35"/>
      <c r="J15" s="36"/>
      <c r="K15" s="37"/>
      <c r="L15" s="8"/>
      <c r="M15" s="32"/>
      <c r="N15" s="35"/>
      <c r="O15" s="36"/>
    </row>
    <row r="16" spans="1:15" s="3" customFormat="1" ht="24.95" customHeight="1" thickBot="1">
      <c r="A16" s="38"/>
      <c r="B16" s="139" t="s">
        <v>2</v>
      </c>
      <c r="C16" s="140"/>
      <c r="D16" s="140"/>
      <c r="E16" s="141"/>
      <c r="F16" s="2"/>
      <c r="G16" s="139" t="s">
        <v>3</v>
      </c>
      <c r="H16" s="140"/>
      <c r="I16" s="140"/>
      <c r="J16" s="141"/>
      <c r="K16" s="1"/>
      <c r="L16" s="139" t="s">
        <v>4</v>
      </c>
      <c r="M16" s="140"/>
      <c r="N16" s="140"/>
      <c r="O16" s="141"/>
    </row>
    <row r="17" spans="1:26" s="2" customFormat="1" ht="7.9" customHeight="1" thickBot="1">
      <c r="A17" s="39"/>
      <c r="B17" s="40"/>
      <c r="C17" s="41"/>
      <c r="D17" s="42"/>
      <c r="E17" s="43"/>
      <c r="F17" s="28"/>
      <c r="G17" s="40"/>
      <c r="H17" s="41"/>
      <c r="I17" s="44"/>
      <c r="J17" s="45"/>
      <c r="K17" s="46"/>
      <c r="L17" s="40"/>
      <c r="M17" s="41"/>
      <c r="N17" s="44"/>
      <c r="O17" s="45"/>
    </row>
    <row r="18" spans="1:26" ht="24.95" customHeight="1">
      <c r="A18" s="143">
        <v>3</v>
      </c>
      <c r="B18" s="151">
        <v>5</v>
      </c>
      <c r="C18" s="47" t="s">
        <v>20</v>
      </c>
      <c r="D18" s="7" t="e">
        <f>#REF!</f>
        <v>#REF!</v>
      </c>
      <c r="E18" s="67" t="e">
        <f>IF((#REF!=""),"",#REF!)</f>
        <v>#REF!</v>
      </c>
      <c r="F18" s="8"/>
      <c r="G18" s="151">
        <v>1</v>
      </c>
      <c r="H18" s="47" t="s">
        <v>20</v>
      </c>
      <c r="I18" s="48" t="e">
        <f>D18</f>
        <v>#REF!</v>
      </c>
      <c r="J18" s="67" t="e">
        <f>IF((#REF!=""),"",#REF!)</f>
        <v>#REF!</v>
      </c>
      <c r="K18" s="11"/>
      <c r="L18" s="151">
        <v>3</v>
      </c>
      <c r="M18" s="47" t="s">
        <v>20</v>
      </c>
      <c r="N18" s="48" t="e">
        <f>D18</f>
        <v>#REF!</v>
      </c>
      <c r="O18" s="67" t="e">
        <f>IF((#REF!=""),"",#REF!)</f>
        <v>#REF!</v>
      </c>
    </row>
    <row r="19" spans="1:26" ht="24.95" customHeight="1" thickBot="1">
      <c r="A19" s="143"/>
      <c r="B19" s="146"/>
      <c r="C19" s="13" t="s">
        <v>21</v>
      </c>
      <c r="D19" s="12" t="e">
        <f>#REF!</f>
        <v>#REF!</v>
      </c>
      <c r="E19" s="68" t="e">
        <f>IF((#REF!=""),"",#REF!)</f>
        <v>#REF!</v>
      </c>
      <c r="F19" s="8"/>
      <c r="G19" s="146"/>
      <c r="H19" s="13" t="s">
        <v>21</v>
      </c>
      <c r="I19" s="14" t="e">
        <f>D20</f>
        <v>#REF!</v>
      </c>
      <c r="J19" s="68" t="e">
        <f>IF((#REF!=""),"",#REF!)</f>
        <v>#REF!</v>
      </c>
      <c r="K19" s="11"/>
      <c r="L19" s="146"/>
      <c r="M19" s="13" t="s">
        <v>21</v>
      </c>
      <c r="N19" s="14" t="e">
        <f>D21</f>
        <v>#REF!</v>
      </c>
      <c r="O19" s="68" t="e">
        <f>IF((#REF!=""),"",#REF!)</f>
        <v>#REF!</v>
      </c>
    </row>
    <row r="20" spans="1:26" ht="24.95" customHeight="1">
      <c r="A20" s="143"/>
      <c r="B20" s="145">
        <v>6</v>
      </c>
      <c r="C20" s="9" t="s">
        <v>22</v>
      </c>
      <c r="D20" s="7" t="e">
        <f>#REF!</f>
        <v>#REF!</v>
      </c>
      <c r="E20" s="67" t="e">
        <f>IF((#REF!=""),"",#REF!)</f>
        <v>#REF!</v>
      </c>
      <c r="F20" s="8"/>
      <c r="G20" s="145">
        <v>2</v>
      </c>
      <c r="H20" s="9" t="s">
        <v>22</v>
      </c>
      <c r="I20" s="15" t="e">
        <f>D19</f>
        <v>#REF!</v>
      </c>
      <c r="J20" s="67" t="e">
        <f>IF((#REF!=""),"",#REF!)</f>
        <v>#REF!</v>
      </c>
      <c r="K20" s="11"/>
      <c r="L20" s="145">
        <v>4</v>
      </c>
      <c r="M20" s="9" t="s">
        <v>22</v>
      </c>
      <c r="N20" s="15" t="e">
        <f>D19</f>
        <v>#REF!</v>
      </c>
      <c r="O20" s="67" t="e">
        <f>IF((#REF!=""),"",#REF!)</f>
        <v>#REF!</v>
      </c>
    </row>
    <row r="21" spans="1:26" ht="24.95" customHeight="1" thickBot="1">
      <c r="A21" s="144"/>
      <c r="B21" s="147"/>
      <c r="C21" s="18" t="s">
        <v>23</v>
      </c>
      <c r="D21" s="16" t="e">
        <f>#REF!</f>
        <v>#REF!</v>
      </c>
      <c r="E21" s="71" t="e">
        <f>IF((#REF!=""),"",#REF!)</f>
        <v>#REF!</v>
      </c>
      <c r="F21" s="17"/>
      <c r="G21" s="147"/>
      <c r="H21" s="18" t="s">
        <v>23</v>
      </c>
      <c r="I21" s="19" t="e">
        <f>D21</f>
        <v>#REF!</v>
      </c>
      <c r="J21" s="71" t="e">
        <f>IF((#REF!=""),"",#REF!)</f>
        <v>#REF!</v>
      </c>
      <c r="K21" s="20"/>
      <c r="L21" s="147"/>
      <c r="M21" s="18" t="s">
        <v>23</v>
      </c>
      <c r="N21" s="19" t="e">
        <f>D20</f>
        <v>#REF!</v>
      </c>
      <c r="O21" s="71" t="e">
        <f>IF((#REF!=""),"",#REF!)</f>
        <v>#REF!</v>
      </c>
      <c r="P21" s="49"/>
    </row>
    <row r="22" spans="1:26" ht="24.95" customHeight="1" thickTop="1">
      <c r="A22" s="143">
        <v>4</v>
      </c>
      <c r="B22" s="151">
        <v>7</v>
      </c>
      <c r="C22" s="47" t="s">
        <v>24</v>
      </c>
      <c r="D22" s="21" t="e">
        <f>#REF!</f>
        <v>#REF!</v>
      </c>
      <c r="E22" s="72" t="e">
        <f>IF((#REF!=""),"",#REF!)</f>
        <v>#REF!</v>
      </c>
      <c r="F22" s="8"/>
      <c r="G22" s="151">
        <v>3</v>
      </c>
      <c r="H22" s="47" t="s">
        <v>24</v>
      </c>
      <c r="I22" s="10" t="e">
        <f>D22</f>
        <v>#REF!</v>
      </c>
      <c r="J22" s="72" t="e">
        <f>IF((#REF!=""),"",#REF!)</f>
        <v>#REF!</v>
      </c>
      <c r="K22" s="50"/>
      <c r="L22" s="151">
        <v>1</v>
      </c>
      <c r="M22" s="47" t="s">
        <v>24</v>
      </c>
      <c r="N22" s="10" t="e">
        <f>D22</f>
        <v>#REF!</v>
      </c>
      <c r="O22" s="72" t="e">
        <f>IF((#REF!=""),"",#REF!)</f>
        <v>#REF!</v>
      </c>
      <c r="P22" s="51"/>
    </row>
    <row r="23" spans="1:26" ht="24.95" customHeight="1" thickBot="1">
      <c r="A23" s="143"/>
      <c r="B23" s="146"/>
      <c r="C23" s="13" t="s">
        <v>25</v>
      </c>
      <c r="D23" s="12" t="e">
        <f>#REF!</f>
        <v>#REF!</v>
      </c>
      <c r="E23" s="68" t="e">
        <f>IF((#REF!=""),"",#REF!)</f>
        <v>#REF!</v>
      </c>
      <c r="F23" s="8"/>
      <c r="G23" s="146"/>
      <c r="H23" s="13" t="s">
        <v>25</v>
      </c>
      <c r="I23" s="14" t="e">
        <f>D24</f>
        <v>#REF!</v>
      </c>
      <c r="J23" s="68" t="e">
        <f>IF((#REF!=""),"",#REF!)</f>
        <v>#REF!</v>
      </c>
      <c r="K23" s="52"/>
      <c r="L23" s="146"/>
      <c r="M23" s="13" t="s">
        <v>25</v>
      </c>
      <c r="N23" s="14" t="e">
        <f>D25</f>
        <v>#REF!</v>
      </c>
      <c r="O23" s="68" t="e">
        <f>IF((#REF!=""),"",#REF!)</f>
        <v>#REF!</v>
      </c>
      <c r="P23" s="49"/>
    </row>
    <row r="24" spans="1:26" ht="24.95" customHeight="1">
      <c r="A24" s="143"/>
      <c r="B24" s="145">
        <v>8</v>
      </c>
      <c r="C24" s="9" t="s">
        <v>26</v>
      </c>
      <c r="D24" s="7" t="e">
        <f>#REF!</f>
        <v>#REF!</v>
      </c>
      <c r="E24" s="67" t="e">
        <f>IF((#REF!=""),"",#REF!)</f>
        <v>#REF!</v>
      </c>
      <c r="F24" s="8"/>
      <c r="G24" s="145">
        <v>4</v>
      </c>
      <c r="H24" s="9" t="s">
        <v>26</v>
      </c>
      <c r="I24" s="15" t="e">
        <f>D23</f>
        <v>#REF!</v>
      </c>
      <c r="J24" s="67" t="e">
        <f>IF((#REF!=""),"",#REF!)</f>
        <v>#REF!</v>
      </c>
      <c r="K24" s="52"/>
      <c r="L24" s="145">
        <v>2</v>
      </c>
      <c r="M24" s="9" t="s">
        <v>26</v>
      </c>
      <c r="N24" s="15" t="e">
        <f>D23</f>
        <v>#REF!</v>
      </c>
      <c r="O24" s="67" t="e">
        <f>IF((#REF!=""),"",#REF!)</f>
        <v>#REF!</v>
      </c>
    </row>
    <row r="25" spans="1:26" ht="24.95" customHeight="1" thickBot="1">
      <c r="A25" s="149"/>
      <c r="B25" s="146"/>
      <c r="C25" s="13" t="s">
        <v>27</v>
      </c>
      <c r="D25" s="27" t="e">
        <f>#REF!</f>
        <v>#REF!</v>
      </c>
      <c r="E25" s="69" t="e">
        <f>IF((#REF!=""),"",#REF!)</f>
        <v>#REF!</v>
      </c>
      <c r="F25" s="8"/>
      <c r="G25" s="146"/>
      <c r="H25" s="13" t="s">
        <v>27</v>
      </c>
      <c r="I25" s="53" t="e">
        <f>D25</f>
        <v>#REF!</v>
      </c>
      <c r="J25" s="69" t="e">
        <f>IF((#REF!=""),"",#REF!)</f>
        <v>#REF!</v>
      </c>
      <c r="K25" s="52"/>
      <c r="L25" s="146"/>
      <c r="M25" s="13" t="s">
        <v>27</v>
      </c>
      <c r="N25" s="53" t="e">
        <f>D24</f>
        <v>#REF!</v>
      </c>
      <c r="O25" s="69" t="e">
        <f>IF((#REF!=""),"",#REF!)</f>
        <v>#REF!</v>
      </c>
    </row>
    <row r="26" spans="1:26" ht="15" customHeight="1">
      <c r="B26" s="8"/>
      <c r="C26" s="54"/>
      <c r="D26" s="51"/>
      <c r="E26" s="55"/>
      <c r="F26" s="8"/>
      <c r="G26" s="8"/>
      <c r="H26" s="54"/>
      <c r="I26" s="51"/>
      <c r="J26" s="55"/>
    </row>
    <row r="27" spans="1:26" ht="40.15" customHeight="1" thickBot="1">
      <c r="E27" s="1" t="s">
        <v>28</v>
      </c>
      <c r="G27" s="1" t="s">
        <v>29</v>
      </c>
      <c r="I27" s="1" t="s">
        <v>30</v>
      </c>
      <c r="J27" s="1" t="s">
        <v>17</v>
      </c>
      <c r="L27" s="2" t="s">
        <v>31</v>
      </c>
      <c r="N27" s="1" t="s">
        <v>32</v>
      </c>
      <c r="P27" s="73" t="s">
        <v>33</v>
      </c>
      <c r="Q27" s="73"/>
      <c r="R27" s="73" t="s">
        <v>34</v>
      </c>
      <c r="S27" s="73"/>
      <c r="T27" s="73" t="s">
        <v>18</v>
      </c>
      <c r="U27" s="73" t="s">
        <v>35</v>
      </c>
      <c r="V27" s="73" t="s">
        <v>36</v>
      </c>
      <c r="W27" s="73" t="s">
        <v>37</v>
      </c>
    </row>
    <row r="28" spans="1:26" ht="19.149999999999999" customHeight="1" thickBot="1">
      <c r="D28" s="7" t="e">
        <f t="shared" ref="D28:D35" si="0">D7</f>
        <v>#REF!</v>
      </c>
      <c r="E28" s="74" t="e">
        <f>IF((E8=""),"",IF((E7&gt;E8),2,0))</f>
        <v>#REF!</v>
      </c>
      <c r="G28" s="75" t="e">
        <f>IF((J8=""),"",IF((J7&gt;J8),2,0))</f>
        <v>#REF!</v>
      </c>
      <c r="I28" s="76" t="e">
        <f>IF((O8=""),"",IF((O7&gt;O8),2,0))</f>
        <v>#REF!</v>
      </c>
      <c r="J28" s="1" t="e">
        <f t="shared" ref="J28:J35" si="1">SUM(E28,G28,I28)</f>
        <v>#REF!</v>
      </c>
      <c r="L28" s="2" t="e">
        <f>SUM(E7,J7,O7)</f>
        <v>#REF!</v>
      </c>
      <c r="M28" s="1" t="e">
        <f>L28-N28</f>
        <v>#REF!</v>
      </c>
      <c r="N28" s="1" t="e">
        <f>SUM(E8,J8,O8)</f>
        <v>#REF!</v>
      </c>
      <c r="O28" s="77" t="e">
        <f>RANK(J28,$J$28:$J$31)+RANK(M28,$M$28:$M$31)/10+RANK(L28,$L$28:$L$31)/100+RANK(N28,$N$28:$N$31,1)/100</f>
        <v>#REF!</v>
      </c>
      <c r="P28" s="1" t="str">
        <f>IF(AND(COUNTIF(J28:J31,4)=2,COUNTIF(J28:J31,2)=2),"OUI","NON")</f>
        <v>NON</v>
      </c>
      <c r="Q28" s="49" t="str">
        <f>IF((P28="NON"),"",IF((J28=J29),IF((E28=2),1,0),IF((J28=J30),IF((G28=2),1,0),IF((J28=J31),IF((I28=2),1,0)))))</f>
        <v/>
      </c>
      <c r="R28" s="1" t="str">
        <f>IF(OR(COUNTIF(J28:J31,4)=3,COUNTIF(J28:J31,2)=3),"OUI","NON")</f>
        <v>NON</v>
      </c>
      <c r="S28" s="1" t="e">
        <f>IF(AND(P28="OUI",R28="NON"),SUM(J28,Q28),(J28-O28))</f>
        <v>#REF!</v>
      </c>
      <c r="T28" s="78" t="e">
        <f>IF((O10=""),"",RANK(S28,$S$28:$S$31))</f>
        <v>#REF!</v>
      </c>
      <c r="U28" s="1" t="str">
        <f>IF((R28="NON"),"NON",IF((R28="OUI"),IF(OR(COUNTIF(T28:T31,1)=2,COUNTIF(T28:T31,2)=2,COUNTIF(T28:T31,3)=2),"OUI","NON")))</f>
        <v>NON</v>
      </c>
      <c r="V28" s="1" t="str">
        <f>IF((R28="NON"),"NON",IF((R28="OUI"),IF(OR(COUNTIF(T28:T31,1)=3,COUNTIF(T28:T31,2)=3),"OUI","NON")))</f>
        <v>NON</v>
      </c>
      <c r="W28" s="49" t="str">
        <f>IF((U28="NON"),"",IF((COUNTIF($O$28:$O$31,O28)=1),"",IF((O28=O29),IF((E28=2),1,0),IF((O28=O30),IF((G28=2),1,0),IF((O28=O31),IF((I28=2),1,0))))))</f>
        <v/>
      </c>
      <c r="X28" s="1" t="e">
        <f t="shared" ref="X28:X35" si="2">IF((W28=""),S28,(S28+(W28/1000)))</f>
        <v>#REF!</v>
      </c>
      <c r="Y28" s="1" t="e">
        <f>IF((U28="OUI"),RANK(X28,$X$28:$X$31),IF(AND(U28="NON",V28="NON"),T28,IF((V28="OUI"),"EGALITE PARFAITE ENTRE 3 EQUIPES")))</f>
        <v>#REF!</v>
      </c>
      <c r="Z28" s="1" t="e">
        <f t="shared" ref="Z28:Z35" si="3">D28</f>
        <v>#REF!</v>
      </c>
    </row>
    <row r="29" spans="1:26" ht="19.149999999999999" customHeight="1" thickBot="1">
      <c r="D29" s="7" t="e">
        <f t="shared" si="0"/>
        <v>#REF!</v>
      </c>
      <c r="E29" s="79" t="e">
        <f>IF((E8=""),"",IF((E7&gt;E8),0,2))</f>
        <v>#REF!</v>
      </c>
      <c r="G29" s="80" t="e">
        <f>IF((J10=""),"",IF((J9&gt;J10),2,0))</f>
        <v>#REF!</v>
      </c>
      <c r="I29" s="76" t="e">
        <f>IF((O10=""),"",IF((O9&gt;O10),2,0))</f>
        <v>#REF!</v>
      </c>
      <c r="J29" s="1" t="e">
        <f t="shared" si="1"/>
        <v>#REF!</v>
      </c>
      <c r="L29" s="2" t="e">
        <f>SUM(E8,J9,O9)</f>
        <v>#REF!</v>
      </c>
      <c r="M29" s="1" t="e">
        <f t="shared" ref="M29:M35" si="4">L29-N29</f>
        <v>#REF!</v>
      </c>
      <c r="N29" s="1" t="e">
        <f>SUM(E7,J10,O10)</f>
        <v>#REF!</v>
      </c>
      <c r="O29" s="77" t="e">
        <f>RANK(J29,$J$28:$J$31)+RANK(M29,$M$28:$M$31)/10+RANK(L29,$L$28:$L$31)/100+RANK(N29,$N$28:$N$31,1)/100</f>
        <v>#REF!</v>
      </c>
      <c r="Q29" s="49" t="str">
        <f>IF((P28="NON"),"",IF((J29=J28),IF((E29=2),1,0),IF((J29=J31),IF((G29=2),1,0),IF((J29=J30),IF((I29=2),1,0)))))</f>
        <v/>
      </c>
      <c r="S29" s="1" t="e">
        <f>IF(AND(P28="OUI",R28="NON"),SUM(J29,Q29),(J29-O29))</f>
        <v>#REF!</v>
      </c>
      <c r="T29" s="78" t="e">
        <f>IF((O10=""),"",RANK(S29,$S$28:$S$31))</f>
        <v>#REF!</v>
      </c>
      <c r="W29" s="49" t="str">
        <f>IF((U28="NON"),"",IF((COUNTIF($O$28:$O$31,O29)=1),"",IF((O29=O28),IF((E29=2),1,0),IF((O29=O31),IF((G29=2),1,0),IF((O29=O30),IF((I29=2),1,0))))))</f>
        <v/>
      </c>
      <c r="X29" s="1" t="e">
        <f t="shared" si="2"/>
        <v>#REF!</v>
      </c>
      <c r="Y29" s="1" t="e">
        <f>IF((U28="OUI"),RANK(X29,$X$28:$X$31),IF(AND(U28="NON",V28="NON"),T29,IF((V28="OUI"),"EGALITE PARFAITE ENTRE 3 EQUIPES")))</f>
        <v>#REF!</v>
      </c>
      <c r="Z29" s="1" t="e">
        <f t="shared" si="3"/>
        <v>#REF!</v>
      </c>
    </row>
    <row r="30" spans="1:26" ht="19.149999999999999" customHeight="1" thickBot="1">
      <c r="D30" s="7" t="e">
        <f t="shared" si="0"/>
        <v>#REF!</v>
      </c>
      <c r="E30" s="79" t="e">
        <f>IF((E10=""),"",IF((E9&gt;E10),2,0))</f>
        <v>#REF!</v>
      </c>
      <c r="G30" s="80" t="e">
        <f>IF((J8=""),"",IF((J8&gt;J7),2,0))</f>
        <v>#REF!</v>
      </c>
      <c r="I30" s="76" t="e">
        <f>IF((O10=""),"",IF((O10&gt;O9),2,0))</f>
        <v>#REF!</v>
      </c>
      <c r="J30" s="1" t="e">
        <f t="shared" si="1"/>
        <v>#REF!</v>
      </c>
      <c r="L30" s="2" t="e">
        <f>SUM(E9,J8,O10)</f>
        <v>#REF!</v>
      </c>
      <c r="M30" s="1" t="e">
        <f t="shared" si="4"/>
        <v>#REF!</v>
      </c>
      <c r="N30" s="1" t="e">
        <f>SUM(E10,J7,O9)</f>
        <v>#REF!</v>
      </c>
      <c r="O30" s="77" t="e">
        <f>RANK(J30,$J$28:$J$31)+RANK(M30,$M$28:$M$31)/10+RANK(L30,$L$28:$L$31)/100+RANK(N30,$N$28:$N$31,1)/100</f>
        <v>#REF!</v>
      </c>
      <c r="Q30" s="49" t="str">
        <f>IF((P28="NON"),"",IF((J30=J31),IF((E30=2),1,0),IF((J30=J28),IF((G30=2),1,0),IF((J30=J29),IF((I30=2),1,0)))))</f>
        <v/>
      </c>
      <c r="S30" s="1" t="e">
        <f>IF(AND(P28="OUI",R28="NON"),SUM(J30,Q30),(J30-O30))</f>
        <v>#REF!</v>
      </c>
      <c r="T30" s="78" t="e">
        <f>IF((O10=""),"",RANK(S30,$S$28:$S$31))</f>
        <v>#REF!</v>
      </c>
      <c r="W30" s="49" t="str">
        <f>IF((U28="NON"),"",IF((COUNTIF($O$28:$O$31,O30)=1),"",IF((O30=O31),IF((E30=2),1,0),IF((O30=O28),IF((G30=2),1,0),IF((O30=O29),IF((I30=2),1,0))))))</f>
        <v/>
      </c>
      <c r="X30" s="1" t="e">
        <f t="shared" si="2"/>
        <v>#REF!</v>
      </c>
      <c r="Y30" s="1" t="e">
        <f>IF((U28="OUI"),RANK(X30,$X$28:$X$31),IF(AND(U28="NON",V28="NON"),T30,IF((V28="OUI"),"EGALITE PARFAITE ENTRE 3 EQUIPES")))</f>
        <v>#REF!</v>
      </c>
      <c r="Z30" s="1" t="e">
        <f t="shared" si="3"/>
        <v>#REF!</v>
      </c>
    </row>
    <row r="31" spans="1:26" ht="19.149999999999999" customHeight="1" thickBot="1">
      <c r="D31" s="81" t="e">
        <f t="shared" si="0"/>
        <v>#REF!</v>
      </c>
      <c r="E31" s="82" t="e">
        <f>IF((E10=""),"",IF((E9&gt;E10),0,2))</f>
        <v>#REF!</v>
      </c>
      <c r="F31" s="83"/>
      <c r="G31" s="84" t="e">
        <f>IF((J10=""),"",IF((J10&gt;J9),2,0))</f>
        <v>#REF!</v>
      </c>
      <c r="H31" s="85"/>
      <c r="I31" s="86" t="e">
        <f>IF((O8=""),"",IF((O8&gt;O7),2,0))</f>
        <v>#REF!</v>
      </c>
      <c r="J31" s="85" t="e">
        <f t="shared" si="1"/>
        <v>#REF!</v>
      </c>
      <c r="K31" s="85"/>
      <c r="L31" s="83" t="e">
        <f>SUM(E10,J10,O8)</f>
        <v>#REF!</v>
      </c>
      <c r="M31" s="1" t="e">
        <f t="shared" si="4"/>
        <v>#REF!</v>
      </c>
      <c r="N31" s="85" t="e">
        <f>SUM(E9,J9,O7)</f>
        <v>#REF!</v>
      </c>
      <c r="O31" s="77" t="e">
        <f>RANK(J31,$J$28:$J$31)+RANK(M31,$M$28:$M$31)/10+RANK(L31,$L$28:$L$31)/100+RANK(N31,$N$28:$N$31,1)/100</f>
        <v>#REF!</v>
      </c>
      <c r="P31" s="85"/>
      <c r="Q31" s="85" t="str">
        <f>IF((P28="NON"),"",IF((J31=J30),IF((E31=2),1,0),IF((J31=J29),IF((G31=2),1,0),IF((J31=J28),IF((I31=2),1,0)))))</f>
        <v/>
      </c>
      <c r="R31" s="85"/>
      <c r="S31" s="85" t="e">
        <f>IF(AND(P28="OUI",R28="NON"),SUM(J31,Q31),(J31-O31))</f>
        <v>#REF!</v>
      </c>
      <c r="T31" s="87" t="e">
        <f>IF((O10=""),"",RANK(S31,$S$28:$S$31))</f>
        <v>#REF!</v>
      </c>
      <c r="U31" s="85"/>
      <c r="V31" s="85"/>
      <c r="W31" s="85" t="str">
        <f>IF((U28="NON"),"",IF((COUNTIF($O$28:$O$31,O31)=1),"",IF((O31=O30),IF((E31=2),1,0),IF((O31=O29),IF((G31=2),1,0),IF((O31=O28),IF((I31=2),1,0))))))</f>
        <v/>
      </c>
      <c r="X31" s="85" t="e">
        <f t="shared" si="2"/>
        <v>#REF!</v>
      </c>
      <c r="Y31" s="85" t="e">
        <f>IF((U28="OUI"),RANK(X31,$X$28:$X$31),IF(AND(U28="NON",V28="NON"),T31,IF((V28="OUI"),"EGALITE PARFAITE ENTRE 3 EQUIPES")))</f>
        <v>#REF!</v>
      </c>
      <c r="Z31" s="85" t="e">
        <f t="shared" si="3"/>
        <v>#REF!</v>
      </c>
    </row>
    <row r="32" spans="1:26" ht="19.149999999999999" customHeight="1" thickTop="1" thickBot="1">
      <c r="D32" s="21" t="e">
        <f t="shared" si="0"/>
        <v>#REF!</v>
      </c>
      <c r="E32" s="88" t="e">
        <f>IF((E12=""),"",IF((E11&gt;E12),2,0))</f>
        <v>#REF!</v>
      </c>
      <c r="G32" s="89" t="e">
        <f>IF((J12=""),"",IF((J11&gt;J12),2,0))</f>
        <v>#REF!</v>
      </c>
      <c r="I32" s="90" t="e">
        <f>IF((O12=""),"",IF((O11&gt;O12),2,0))</f>
        <v>#REF!</v>
      </c>
      <c r="J32" s="1" t="e">
        <f t="shared" si="1"/>
        <v>#REF!</v>
      </c>
      <c r="L32" s="2" t="e">
        <f>SUM(E11,J11,O11)</f>
        <v>#REF!</v>
      </c>
      <c r="M32" s="1" t="e">
        <f>L32-N32</f>
        <v>#REF!</v>
      </c>
      <c r="N32" s="1" t="e">
        <f>SUM(E12,J12,O12)</f>
        <v>#REF!</v>
      </c>
      <c r="O32" s="77" t="e">
        <f>RANK(J32,$J$32:$J$35)+RANK(M32,$M$32:$M$35)/10+RANK(L32,$L$32:$L$35)/100+RANK(N32,$N$32:$N$35,1)/100</f>
        <v>#REF!</v>
      </c>
      <c r="P32" s="1" t="str">
        <f>IF(AND(COUNTIF(J32:J35,4)=2,COUNTIF(J32:J35,2)=2),"OUI","NON")</f>
        <v>NON</v>
      </c>
      <c r="Q32" s="91" t="str">
        <f>IF((P32="NON"),"",IF((J32=J33),IF((E32=2),1,0),IF((J32=J34),IF((G32=2),1,0),IF((J32=J35),IF((I32=2),1,0)))))</f>
        <v/>
      </c>
      <c r="R32" s="1" t="str">
        <f>IF(OR(COUNTIF(J32:J35,4)=3,COUNTIF(J32:J35,2)=3),"OUI","NON")</f>
        <v>NON</v>
      </c>
      <c r="S32" s="1" t="e">
        <f>IF(AND(P32="OUI",R32="NON"),SUM(J32,Q32),(J32-O32))</f>
        <v>#REF!</v>
      </c>
      <c r="T32" s="78" t="e">
        <f>IF((O14=""),"",RANK(S32,$S$32:$S$35))</f>
        <v>#REF!</v>
      </c>
      <c r="U32" s="1" t="str">
        <f>IF((R32="NON"),"NON",IF((R32="OUI"),IF(OR(COUNTIF(T32:T35,1)=2,COUNTIF(T32:T35,2)=2,COUNTIF(T32:T35,3)=2),"OUI","NON")))</f>
        <v>NON</v>
      </c>
      <c r="V32" s="1" t="str">
        <f>IF((R32="NON"),"NON",IF((R32="OUI"),IF(OR(COUNTIF(T32:T35,1)=3,COUNTIF(T32:T35,2)=3),"OUI","NON")))</f>
        <v>NON</v>
      </c>
      <c r="W32" s="49" t="str">
        <f>IF((U32="NON"),"",IF((COUNTIF($O$32:$O$35,O32)=1),"",IF((O32=O33),IF((E32=2),1,0),IF((O32=O34),IF((G32=2),1,0),IF((O32=O35),IF((I32=2),1,0))))))</f>
        <v/>
      </c>
      <c r="X32" s="1" t="e">
        <f t="shared" si="2"/>
        <v>#REF!</v>
      </c>
      <c r="Y32" s="1" t="e">
        <f>IF((U32="OUI"),RANK(X32,$X$32:$X$35),IF(AND(U32="NON",V32="NON"),T32,IF((V32="OUI"),"EGALITE PARFAITE ENTRE 3 EQUIPES")))</f>
        <v>#REF!</v>
      </c>
      <c r="Z32" s="1" t="e">
        <f t="shared" si="3"/>
        <v>#REF!</v>
      </c>
    </row>
    <row r="33" spans="4:26" ht="19.149999999999999" customHeight="1" thickBot="1">
      <c r="D33" s="7" t="e">
        <f t="shared" si="0"/>
        <v>#REF!</v>
      </c>
      <c r="E33" s="79" t="e">
        <f>IF((E12=""),"",IF((E11&gt;E12),0,2))</f>
        <v>#REF!</v>
      </c>
      <c r="G33" s="80" t="e">
        <f>IF((J14=""),"",IF((J13&gt;J14),2,0))</f>
        <v>#REF!</v>
      </c>
      <c r="I33" s="76" t="e">
        <f>IF((O14=""),"",IF((O13&gt;O14),2,0))</f>
        <v>#REF!</v>
      </c>
      <c r="J33" s="1" t="e">
        <f t="shared" si="1"/>
        <v>#REF!</v>
      </c>
      <c r="L33" s="2" t="e">
        <f>SUM(E12,J13,O13)</f>
        <v>#REF!</v>
      </c>
      <c r="M33" s="1" t="e">
        <f t="shared" si="4"/>
        <v>#REF!</v>
      </c>
      <c r="N33" s="1" t="e">
        <f>SUM(E11,J14,O14)</f>
        <v>#REF!</v>
      </c>
      <c r="O33" s="77" t="e">
        <f>RANK(J33,$J$32:$J$35)+RANK(M33,$M$32:$M$35)/10+RANK(L33,$L$32:$L$35)/100+RANK(N33,$N$32:$N$35,1)/100</f>
        <v>#REF!</v>
      </c>
      <c r="Q33" s="49" t="str">
        <f>IF((P32="NON"),"",IF((J33=J32),IF((E33=2),1,0),IF((J33=J35),IF((G33=2),1,0),IF((J33=J34),IF((I33=2),1,0)))))</f>
        <v/>
      </c>
      <c r="S33" s="1" t="e">
        <f>IF(AND(P32="OUI",R32="NON"),SUM(J33,Q33),(J33-O33))</f>
        <v>#REF!</v>
      </c>
      <c r="T33" s="78" t="e">
        <f>IF((O14=""),"",RANK(S33,$S$32:$S$35))</f>
        <v>#REF!</v>
      </c>
      <c r="W33" s="49" t="str">
        <f>IF((U32="NON"),"",IF((COUNTIF($O$32:$O$35,O33)=1),"",IF((O33=O32),IF((E33=2),1,0),IF((O33=O35),IF((G33=2),1,0),IF((O33=O34),IF((I33=2),1,0))))))</f>
        <v/>
      </c>
      <c r="X33" s="1" t="e">
        <f t="shared" si="2"/>
        <v>#REF!</v>
      </c>
      <c r="Y33" s="1" t="e">
        <f>IF((U32="OUI"),RANK(X33,$X$32:$X$35),IF(AND(U32="NON",V32="NON"),T33,IF((V32="OUI"),"EGALITE PARFAITE ENTRE 3 EQUIPES")))</f>
        <v>#REF!</v>
      </c>
      <c r="Z33" s="1" t="e">
        <f t="shared" si="3"/>
        <v>#REF!</v>
      </c>
    </row>
    <row r="34" spans="4:26" ht="19.149999999999999" customHeight="1" thickBot="1">
      <c r="D34" s="7" t="e">
        <f t="shared" si="0"/>
        <v>#REF!</v>
      </c>
      <c r="E34" s="79" t="e">
        <f>IF((E14=""),"",IF((E13&gt;E14),2,0))</f>
        <v>#REF!</v>
      </c>
      <c r="G34" s="80" t="e">
        <f>IF((J12=""),"",IF((J12&gt;J11),2,0))</f>
        <v>#REF!</v>
      </c>
      <c r="I34" s="76" t="e">
        <f>IF((O14=""),"",IF((O14&gt;O13),2,0))</f>
        <v>#REF!</v>
      </c>
      <c r="J34" s="1" t="e">
        <f t="shared" si="1"/>
        <v>#REF!</v>
      </c>
      <c r="L34" s="2" t="e">
        <f>SUM(E13,J12,O14)</f>
        <v>#REF!</v>
      </c>
      <c r="M34" s="1" t="e">
        <f t="shared" si="4"/>
        <v>#REF!</v>
      </c>
      <c r="N34" s="1" t="e">
        <f>SUM(E14,J11,O13)</f>
        <v>#REF!</v>
      </c>
      <c r="O34" s="77" t="e">
        <f>RANK(J34,$J$32:$J$35)+RANK(M34,$M$32:$M$35)/10+RANK(L34,$L$32:$L$35)/100+RANK(N34,$N$32:$N$35,1)/100</f>
        <v>#REF!</v>
      </c>
      <c r="Q34" s="49" t="str">
        <f>IF((P32="NON"),"",IF((J34=J35),IF((E34=2),1,0),IF((J34=J32),IF((G34=2),1,0),IF((J34=J33),IF((I34=2),1,0)))))</f>
        <v/>
      </c>
      <c r="S34" s="1" t="e">
        <f>IF(AND(P32="OUI",R32="NON"),SUM(J34,Q34),(J34-O34))</f>
        <v>#REF!</v>
      </c>
      <c r="T34" s="78" t="e">
        <f>IF((O14=""),"",RANK(S34,$S$32:$S$35))</f>
        <v>#REF!</v>
      </c>
      <c r="W34" s="49" t="str">
        <f>IF((U32="NON"),"",IF((COUNTIF($O$32:$O$35,O34)=1),"",IF((O34=O35),IF((E34=2),1,0),IF((O34=O32),IF((G34=2),1,0),IF((O34=O33),IF((I34=2),1,0))))))</f>
        <v/>
      </c>
      <c r="X34" s="1" t="e">
        <f t="shared" si="2"/>
        <v>#REF!</v>
      </c>
      <c r="Y34" s="1" t="e">
        <f>IF((U32="OUI"),RANK(X34,$X$32:$X$35),IF(AND(U32="NON",V32="NON"),T34,IF((V32="OUI"),"EGALITE PARFAITE ENTRE 3 EQUIPES")))</f>
        <v>#REF!</v>
      </c>
      <c r="Z34" s="1" t="e">
        <f t="shared" si="3"/>
        <v>#REF!</v>
      </c>
    </row>
    <row r="35" spans="4:26" ht="19.149999999999999" customHeight="1" thickBot="1">
      <c r="D35" s="81" t="e">
        <f t="shared" si="0"/>
        <v>#REF!</v>
      </c>
      <c r="E35" s="82" t="e">
        <f>IF((E14=""),"",IF((E13&gt;E14),0,2))</f>
        <v>#REF!</v>
      </c>
      <c r="F35" s="83"/>
      <c r="G35" s="84" t="e">
        <f>IF((J14=""),"",IF((J14&gt;J13),2,0))</f>
        <v>#REF!</v>
      </c>
      <c r="H35" s="85"/>
      <c r="I35" s="86" t="e">
        <f>IF((O12=""),"",IF((O12&gt;O11),2,0))</f>
        <v>#REF!</v>
      </c>
      <c r="J35" s="85" t="e">
        <f t="shared" si="1"/>
        <v>#REF!</v>
      </c>
      <c r="K35" s="85"/>
      <c r="L35" s="83" t="e">
        <f>SUM(E14,J14,O12)</f>
        <v>#REF!</v>
      </c>
      <c r="M35" s="1" t="e">
        <f t="shared" si="4"/>
        <v>#REF!</v>
      </c>
      <c r="N35" s="85" t="e">
        <f>SUM(E13,J13,O11)</f>
        <v>#REF!</v>
      </c>
      <c r="O35" s="77" t="e">
        <f>RANK(J35,$J$32:$J$35)+RANK(M35,$M$32:$M$35)/10+RANK(L35,$L$32:$L$35)/100+RANK(N35,$N$32:$N$35,1)/100</f>
        <v>#REF!</v>
      </c>
      <c r="P35" s="85"/>
      <c r="Q35" s="85" t="str">
        <f>IF((P32="NON"),"",IF((J35=J34),IF((E35=2),1,0),IF((J35=J33),IF((G35=2),1,0),IF((J35=J32),IF((I35=2),1,0)))))</f>
        <v/>
      </c>
      <c r="R35" s="85"/>
      <c r="S35" s="85" t="e">
        <f>IF(AND(P32="OUI",R32="NON"),SUM(J35,Q35),(J35-O35))</f>
        <v>#REF!</v>
      </c>
      <c r="T35" s="87" t="e">
        <f>IF((O14=""),"",RANK(S35,$S$32:$S$35))</f>
        <v>#REF!</v>
      </c>
      <c r="U35" s="85"/>
      <c r="V35" s="85"/>
      <c r="W35" s="85" t="str">
        <f>IF((U32="NON"),"",IF((COUNTIF($O$32:$O$35,O35)=1),"",IF((O35=O34),IF((E35=2),1,0),IF((O35=O33),IF((G35=2),1,0),IF((O35=O32),IF((I35=2),1,0))))))</f>
        <v/>
      </c>
      <c r="X35" s="85" t="e">
        <f t="shared" si="2"/>
        <v>#REF!</v>
      </c>
      <c r="Y35" s="85" t="e">
        <f>IF((U32="OUI"),RANK(X35,$X$32:$X$35),IF(AND(U32="NON",V32="NON"),T35,IF((V32="OUI"),"EGALITE PARFAITE ENTRE 3 EQUIPES")))</f>
        <v>#REF!</v>
      </c>
      <c r="Z35" s="85" t="e">
        <f t="shared" si="3"/>
        <v>#REF!</v>
      </c>
    </row>
    <row r="36" spans="4:26" ht="6" customHeight="1" thickTop="1" thickBot="1">
      <c r="D36" s="12"/>
      <c r="E36" s="92"/>
      <c r="G36" s="93"/>
      <c r="I36" s="92"/>
      <c r="O36" s="77"/>
      <c r="T36" s="78"/>
    </row>
    <row r="37" spans="4:26" ht="6" customHeight="1" thickBot="1">
      <c r="D37" s="12"/>
      <c r="E37" s="94"/>
      <c r="G37" s="95"/>
      <c r="I37" s="94"/>
      <c r="O37" s="77"/>
      <c r="T37" s="78"/>
    </row>
    <row r="38" spans="4:26" ht="6" customHeight="1" thickBot="1">
      <c r="D38" s="12"/>
      <c r="E38" s="94"/>
      <c r="G38" s="95"/>
      <c r="I38" s="94"/>
      <c r="O38" s="77"/>
      <c r="Q38" s="49"/>
      <c r="T38" s="78"/>
    </row>
    <row r="39" spans="4:26" ht="19.149999999999999" customHeight="1" thickBot="1">
      <c r="D39" s="70" t="e">
        <f t="shared" ref="D39:D46" si="5">D18</f>
        <v>#REF!</v>
      </c>
      <c r="E39" s="79" t="e">
        <f>IF((E19=""),"",IF((E18&gt;E19),2,0))</f>
        <v>#REF!</v>
      </c>
      <c r="G39" s="80" t="e">
        <f>IF((J19=""),"",IF((J18&gt;J19),2,0))</f>
        <v>#REF!</v>
      </c>
      <c r="I39" s="76" t="e">
        <f>IF((O19=""),"",IF((O18&gt;O19),2,0))</f>
        <v>#REF!</v>
      </c>
      <c r="J39" s="1" t="e">
        <f t="shared" ref="J39:J46" si="6">SUM(E39,G39,I39)</f>
        <v>#REF!</v>
      </c>
      <c r="L39" s="2" t="e">
        <f>SUM(E18,J18,O18)</f>
        <v>#REF!</v>
      </c>
      <c r="M39" s="1" t="e">
        <f t="shared" ref="M39:M46" si="7">L39-N39</f>
        <v>#REF!</v>
      </c>
      <c r="N39" s="1" t="e">
        <f>SUM(E19,J19,O19)</f>
        <v>#REF!</v>
      </c>
      <c r="O39" s="77" t="e">
        <f>RANK(J39,$J$39:$J$42)+RANK(M39,$M$39:$M$42)/10+RANK(L39,$L$39:$L$42)/100+RANK(N39,$N$39:$N$42,1)/100</f>
        <v>#REF!</v>
      </c>
      <c r="P39" s="1" t="str">
        <f>IF(AND(COUNTIF(J39:J42,4)=2,COUNTIF(J39:J42,2)=2),"OUI","NON")</f>
        <v>NON</v>
      </c>
      <c r="Q39" s="49" t="str">
        <f>IF((P39="NON"),"",IF((J39=J40),IF((E39=2),1,0),IF((J39=J41),IF((G39=2),1,0),IF((J39=J42),IF((I39=2),1,0)))))</f>
        <v/>
      </c>
      <c r="R39" s="1" t="str">
        <f>IF(OR(COUNTIF(J39:J42,4)=3,COUNTIF(J39:J42,2)=3),"OUI","NON")</f>
        <v>NON</v>
      </c>
      <c r="S39" s="1" t="e">
        <f>IF(AND(P39="OUI",R39="NON"),SUM(J39,Q39),(J39-O39))</f>
        <v>#REF!</v>
      </c>
      <c r="T39" s="78" t="e">
        <f>IF((O21=""),"",RANK(S39,$S$39:$S$42))</f>
        <v>#REF!</v>
      </c>
      <c r="U39" s="1" t="str">
        <f>IF((R39="NON"),"NON",IF((R39="OUI"),IF(OR(COUNTIF(T39:T42,1)=2,COUNTIF(T39:T42,2)=2,COUNTIF(T39:T42,3)=2),"OUI","NON")))</f>
        <v>NON</v>
      </c>
      <c r="V39" s="1" t="str">
        <f>IF((R39="NON"),"NON",IF((R39="OUI"),IF(OR(COUNTIF(T39:T42,1)=3,COUNTIF(T39:T42,2)=3),"OUI","NON")))</f>
        <v>NON</v>
      </c>
      <c r="W39" s="49" t="str">
        <f>IF((U39="NON"),"",IF((COUNTIF($O$39:$O$42,O39)=1),"",IF((O39=O40),IF((E39=2),1,0),IF((O39=O41),IF((G39=2),1,0),IF((O39=O42),IF((I39=2),1,0))))))</f>
        <v/>
      </c>
      <c r="X39" s="1" t="e">
        <f>IF((W39=""),S39,(S39+(W39/1000)))</f>
        <v>#REF!</v>
      </c>
      <c r="Y39" s="1" t="e">
        <f>IF((U39="OUI"),RANK(X39,$X$39:$X$42),IF(AND(U39="NON",V39="NON"),T39,IF((V39="OUI"),"EGALITE PARFAITE ENTRE 3 EQUIPES")))</f>
        <v>#REF!</v>
      </c>
      <c r="Z39" s="1" t="e">
        <f t="shared" ref="Z39:Z46" si="8">D39</f>
        <v>#REF!</v>
      </c>
    </row>
    <row r="40" spans="4:26" ht="19.149999999999999" customHeight="1" thickBot="1">
      <c r="D40" s="70" t="e">
        <f t="shared" si="5"/>
        <v>#REF!</v>
      </c>
      <c r="E40" s="79" t="e">
        <f>IF((E19=""),"",IF((E18&gt;E19),0,2))</f>
        <v>#REF!</v>
      </c>
      <c r="G40" s="80" t="e">
        <f>IF((J21=""),"",IF((J20&gt;J21),2,0))</f>
        <v>#REF!</v>
      </c>
      <c r="I40" s="76" t="e">
        <f>IF((O21=""),"",IF((O20&gt;O21),2,0))</f>
        <v>#REF!</v>
      </c>
      <c r="J40" s="1" t="e">
        <f t="shared" si="6"/>
        <v>#REF!</v>
      </c>
      <c r="L40" s="2" t="e">
        <f>SUM(E19,J20,O20)</f>
        <v>#REF!</v>
      </c>
      <c r="M40" s="1" t="e">
        <f t="shared" si="7"/>
        <v>#REF!</v>
      </c>
      <c r="N40" s="1" t="e">
        <f>SUM(E18,J21,O21)</f>
        <v>#REF!</v>
      </c>
      <c r="O40" s="77" t="e">
        <f>RANK(J40,$J$39:$J$42)+RANK(M40,$M$39:$M$42)/10+RANK(L40,$L$39:$L$42)/100+RANK(N40,$N$39:$N$42,1)/100</f>
        <v>#REF!</v>
      </c>
      <c r="Q40" s="49" t="str">
        <f>IF((P39="NON"),"",IF((J40=J39),IF((E40=2),1,0),IF((J40=J42),IF((G40=2),1,0),IF((J40=J41),IF((I40=2),1,0)))))</f>
        <v/>
      </c>
      <c r="S40" s="1" t="e">
        <f>IF(AND(P39="OUI",R39="NON"),SUM(J40,Q40),(J40-O40))</f>
        <v>#REF!</v>
      </c>
      <c r="T40" s="78" t="e">
        <f>IF((O21=""),"",RANK(S40,$S$39:$S$42))</f>
        <v>#REF!</v>
      </c>
      <c r="W40" s="49" t="str">
        <f>IF((U39="NON"),"",IF((COUNTIF($O$39:$O$42,O40)=1),"",IF((O40=O39),IF((E40=2),1,0),IF((O40=O42),IF((G40=2),1,0),IF((O40=O41),IF((I40=2),1,0))))))</f>
        <v/>
      </c>
      <c r="X40" s="1" t="e">
        <f t="shared" ref="X40:X46" si="9">IF((W40=""),S40,(S40+(W40/1000)))</f>
        <v>#REF!</v>
      </c>
      <c r="Y40" s="1" t="e">
        <f>IF((U39="OUI"),RANK(X40,$X$39:$X$42),IF(AND(U39="NON",V39="NON"),T40,IF((V39="OUI"),"EGALITE PARFAITE ENTRE 3 EQUIPES")))</f>
        <v>#REF!</v>
      </c>
      <c r="Z40" s="1" t="e">
        <f t="shared" si="8"/>
        <v>#REF!</v>
      </c>
    </row>
    <row r="41" spans="4:26" ht="19.149999999999999" customHeight="1" thickBot="1">
      <c r="D41" s="70" t="e">
        <f t="shared" si="5"/>
        <v>#REF!</v>
      </c>
      <c r="E41" s="79" t="e">
        <f>IF((E21=""),"",IF((E20&gt;E21),2,0))</f>
        <v>#REF!</v>
      </c>
      <c r="G41" s="80" t="e">
        <f>IF((J19=""),"",IF((J19&gt;J18),2,0))</f>
        <v>#REF!</v>
      </c>
      <c r="I41" s="76" t="e">
        <f>IF((O21=""),"",IF((O21&gt;O20),2,0))</f>
        <v>#REF!</v>
      </c>
      <c r="J41" s="1" t="e">
        <f t="shared" si="6"/>
        <v>#REF!</v>
      </c>
      <c r="L41" s="2" t="e">
        <f>SUM(E20,J19,O21)</f>
        <v>#REF!</v>
      </c>
      <c r="M41" s="1" t="e">
        <f t="shared" si="7"/>
        <v>#REF!</v>
      </c>
      <c r="N41" s="1" t="e">
        <f>SUM(E21,J18,O20)</f>
        <v>#REF!</v>
      </c>
      <c r="O41" s="77" t="e">
        <f>RANK(J41,$J$39:$J$42)+RANK(M41,$M$39:$M$42)/10+RANK(L41,$L$39:$L$42)/100+RANK(N41,$N$39:$N$42,1)/100</f>
        <v>#REF!</v>
      </c>
      <c r="Q41" s="49" t="str">
        <f>IF((P39="NON"),"",IF((J41=J42),IF((E41=2),1,0),IF((J41=J39),IF((G41=2),1,0),IF((J41=J40),IF((I41=2),1,0)))))</f>
        <v/>
      </c>
      <c r="S41" s="1" t="e">
        <f>IF(AND(P39="OUI",R39="NON"),SUM(J41,Q41),(J41-O41))</f>
        <v>#REF!</v>
      </c>
      <c r="T41" s="78" t="e">
        <f>IF((O21=""),"",RANK(S41,$S$39:$S$42))</f>
        <v>#REF!</v>
      </c>
      <c r="W41" s="49" t="str">
        <f>IF((U39="NON"),"",IF((COUNTIF($O$39:$O$42,O41)=1),"",IF((O41=O42),IF((E41=2),1,0),IF((O41=O39),IF((G41=2),1,0),IF((O41=O40),IF((I41=2),1,0))))))</f>
        <v/>
      </c>
      <c r="X41" s="1" t="e">
        <f t="shared" si="9"/>
        <v>#REF!</v>
      </c>
      <c r="Y41" s="1" t="e">
        <f>IF((U39="OUI"),RANK(X41,$X$39:$X$42),IF(AND(U39="NON",V39="NON"),T41,IF((V39="OUI"),"EGALITE PARFAITE ENTRE 3 EQUIPES")))</f>
        <v>#REF!</v>
      </c>
      <c r="Z41" s="1" t="e">
        <f t="shared" si="8"/>
        <v>#REF!</v>
      </c>
    </row>
    <row r="42" spans="4:26" ht="19.149999999999999" customHeight="1" thickBot="1">
      <c r="D42" s="96" t="e">
        <f t="shared" si="5"/>
        <v>#REF!</v>
      </c>
      <c r="E42" s="82" t="e">
        <f>IF((E21=""),"",IF((E20&gt;E21),0,2))</f>
        <v>#REF!</v>
      </c>
      <c r="F42" s="83"/>
      <c r="G42" s="84" t="e">
        <f>IF((J21=""),"",IF((J21&gt;J20),2,0))</f>
        <v>#REF!</v>
      </c>
      <c r="H42" s="85"/>
      <c r="I42" s="86" t="e">
        <f>IF((O19=""),"",IF((O19&gt;O18),2,0))</f>
        <v>#REF!</v>
      </c>
      <c r="J42" s="85" t="e">
        <f t="shared" si="6"/>
        <v>#REF!</v>
      </c>
      <c r="K42" s="85"/>
      <c r="L42" s="83" t="e">
        <f>SUM(E21,J21,O19)</f>
        <v>#REF!</v>
      </c>
      <c r="M42" s="1" t="e">
        <f t="shared" si="7"/>
        <v>#REF!</v>
      </c>
      <c r="N42" s="85" t="e">
        <f>SUM(E20,J20,O18)</f>
        <v>#REF!</v>
      </c>
      <c r="O42" s="77" t="e">
        <f>RANK(J42,$J$39:$J$42)+RANK(M42,$M$39:$M$42)/10+RANK(L42,$L$39:$L$42)/100+RANK(N42,$N$39:$N$42,1)/100</f>
        <v>#REF!</v>
      </c>
      <c r="P42" s="85"/>
      <c r="Q42" s="85" t="str">
        <f>IF((P39="NON"),"",IF((J42=J41),IF((E42=2),1,0),IF((J42=J40),IF((G42=2),1,0),IF((J42=J39),IF((I42=2),1,0)))))</f>
        <v/>
      </c>
      <c r="R42" s="85"/>
      <c r="S42" s="85" t="e">
        <f>IF(AND(P39="OUI",R39="NON"),SUM(J42,Q42),(J42-O42))</f>
        <v>#REF!</v>
      </c>
      <c r="T42" s="87" t="e">
        <f>IF((O21=""),"",RANK(S42,$S$39:$S$42))</f>
        <v>#REF!</v>
      </c>
      <c r="U42" s="85"/>
      <c r="V42" s="85"/>
      <c r="W42" s="85" t="str">
        <f>IF((U39="NON"),"",IF((COUNTIF($O$39:$O$42,O42)=1),"",IF((O42=O41),IF((E42=2),1,0),IF((O42=O40),IF((G42=2),1,0),IF((O42=O39),IF((I42=2),1,0))))))</f>
        <v/>
      </c>
      <c r="X42" s="85" t="e">
        <f t="shared" si="9"/>
        <v>#REF!</v>
      </c>
      <c r="Y42" s="85" t="e">
        <f>IF((U39="OUI"),RANK(X42,$X$39:$X$42),IF(AND(U39="NON",V39="NON"),T42,IF((V39="OUI"),"EGALITE PARFAITE ENTRE 3 EQUIPES")))</f>
        <v>#REF!</v>
      </c>
      <c r="Z42" s="85" t="e">
        <f t="shared" si="8"/>
        <v>#REF!</v>
      </c>
    </row>
    <row r="43" spans="4:26" ht="19.149999999999999" customHeight="1" thickTop="1" thickBot="1">
      <c r="D43" s="97" t="e">
        <f t="shared" si="5"/>
        <v>#REF!</v>
      </c>
      <c r="E43" s="88" t="e">
        <f>IF((E23=""),"",IF((E22&gt;E23),2,0))</f>
        <v>#REF!</v>
      </c>
      <c r="G43" s="89" t="e">
        <f>IF((J23=""),"",IF((J22&gt;J23),2,0))</f>
        <v>#REF!</v>
      </c>
      <c r="I43" s="90" t="e">
        <f>IF((O23=""),"",IF((O22&gt;O23),2,0))</f>
        <v>#REF!</v>
      </c>
      <c r="J43" s="1" t="e">
        <f t="shared" si="6"/>
        <v>#REF!</v>
      </c>
      <c r="L43" s="2" t="e">
        <f>SUM(E22,J22,O22)</f>
        <v>#REF!</v>
      </c>
      <c r="M43" s="1" t="e">
        <f t="shared" si="7"/>
        <v>#REF!</v>
      </c>
      <c r="N43" s="1" t="e">
        <f>SUM(E23,J23,O23)</f>
        <v>#REF!</v>
      </c>
      <c r="O43" s="77" t="e">
        <f>RANK(J43,$J$43:$J$46)+RANK(M43,$M$43:$M$46)/10+RANK(L43,$L$43:$L$46)/100+RANK(N43,$N$43:$N$46,1)/100</f>
        <v>#REF!</v>
      </c>
      <c r="P43" s="1" t="str">
        <f>IF(AND(COUNTIF(J43:J46,4)=2,COUNTIF(J43:J46,2)=2),"OUI","NON")</f>
        <v>NON</v>
      </c>
      <c r="Q43" s="91" t="str">
        <f>IF((P43="NON"),"",IF((J43=J44),IF((E43=2),1,0),IF((J43=J45),IF((G43=2),1,0),IF((J43=J46),IF((I43=2),1,0)))))</f>
        <v/>
      </c>
      <c r="R43" s="1" t="str">
        <f>IF(OR(COUNTIF(J43:J46,4)=3,COUNTIF(J43:J46,2)=3),"OUI","NON")</f>
        <v>NON</v>
      </c>
      <c r="S43" s="1" t="e">
        <f>IF(AND(P43="OUI",R43="NON"),SUM(J43,Q43),(J43-O43))</f>
        <v>#REF!</v>
      </c>
      <c r="T43" s="78" t="e">
        <f>IF((O25=""),"",RANK(S43,$S$43:$S$46))</f>
        <v>#REF!</v>
      </c>
      <c r="U43" s="1" t="str">
        <f>IF((R43="NON"),"NON",IF((R43="OUI"),IF(OR(COUNTIF(T43:T46,1)=2,COUNTIF(T43:T46,2)=2,COUNTIF(T43:T46,3)=2),"OUI","NON")))</f>
        <v>NON</v>
      </c>
      <c r="V43" s="1" t="str">
        <f>IF((R43="NON"),"NON",IF((R43="OUI"),IF(OR(COUNTIF(T43:T46,1)=3,COUNTIF(T43:T46,2)=3),"OUI","NON")))</f>
        <v>NON</v>
      </c>
      <c r="W43" s="49" t="str">
        <f>IF((U43="NON"),"",IF((COUNTIF($O$43:$O$46,O43)=1),"",IF((O43=O44),IF((E43=2),1,0),IF((O43=O45),IF((G43=2),1,0),IF((O43=O46),IF((I43=2),1,0))))))</f>
        <v/>
      </c>
      <c r="X43" s="1" t="e">
        <f>IF((W43=""),S43,(S43+(W43/1000)))</f>
        <v>#REF!</v>
      </c>
      <c r="Y43" s="1" t="e">
        <f>IF((U43="OUI"),RANK(X43,$X$43:$X$46),IF(AND(U43="NON",V43="NON"),T43,IF((V43="OUI"),"EGALITE PARFAITE ENTRE 3 EQUIPES")))</f>
        <v>#REF!</v>
      </c>
      <c r="Z43" s="1" t="e">
        <f t="shared" si="8"/>
        <v>#REF!</v>
      </c>
    </row>
    <row r="44" spans="4:26" ht="19.149999999999999" customHeight="1" thickBot="1">
      <c r="D44" s="70" t="e">
        <f t="shared" si="5"/>
        <v>#REF!</v>
      </c>
      <c r="E44" s="79" t="e">
        <f>IF((E23=""),"",IF((E22&gt;E23),0,2))</f>
        <v>#REF!</v>
      </c>
      <c r="G44" s="80" t="e">
        <f>IF((J25=""),"",IF((J24&gt;J25),2,0))</f>
        <v>#REF!</v>
      </c>
      <c r="I44" s="76" t="e">
        <f>IF((O25=""),"",IF((O24&gt;O25),2,0))</f>
        <v>#REF!</v>
      </c>
      <c r="J44" s="1" t="e">
        <f t="shared" si="6"/>
        <v>#REF!</v>
      </c>
      <c r="L44" s="2" t="e">
        <f>SUM(E23,J24,O24)</f>
        <v>#REF!</v>
      </c>
      <c r="M44" s="1" t="e">
        <f t="shared" si="7"/>
        <v>#REF!</v>
      </c>
      <c r="N44" s="1" t="e">
        <f>SUM(E22,J25,O25)</f>
        <v>#REF!</v>
      </c>
      <c r="O44" s="77" t="e">
        <f>RANK(J44,$J$43:$J$46)+RANK(M44,$M$43:$M$46)/10+RANK(L44,$L$43:$L$46)/100+RANK(N44,$N$43:$N$46,1)/100</f>
        <v>#REF!</v>
      </c>
      <c r="Q44" s="49" t="str">
        <f>IF((P43="NON"),"",IF((J44=J43),IF((E44=2),1,0),IF((J44=J46),IF((G44=2),1,0),IF((J44=J45),IF((I44=2),1,0)))))</f>
        <v/>
      </c>
      <c r="S44" s="1" t="e">
        <f>IF(AND(P43="OUI",R43="NON"),SUM(J44,Q44),(J44-O44))</f>
        <v>#REF!</v>
      </c>
      <c r="T44" s="78" t="e">
        <f>IF((O25=""),"",RANK(S44,$S$43:$S$46))</f>
        <v>#REF!</v>
      </c>
      <c r="W44" s="49" t="str">
        <f>IF((U43="NON"),"",IF((COUNTIF($O$43:$O$46,O44)=1),"",IF((O44=O43),IF((E44=2),1,0),IF((O44=O46),IF((G44=2),1,0),IF((O44=O45),IF((I44=2),1,0))))))</f>
        <v/>
      </c>
      <c r="X44" s="1" t="e">
        <f t="shared" si="9"/>
        <v>#REF!</v>
      </c>
      <c r="Y44" s="1" t="e">
        <f>IF((U43="OUI"),RANK(X44,$X$43:$X$46),IF(AND(U43="NON",V43="NON"),T44,IF((V43="OUI"),"EGALITE PARFAITE ENTRE 3 EQUIPES")))</f>
        <v>#REF!</v>
      </c>
      <c r="Z44" s="1" t="e">
        <f t="shared" si="8"/>
        <v>#REF!</v>
      </c>
    </row>
    <row r="45" spans="4:26" ht="19.149999999999999" customHeight="1" thickBot="1">
      <c r="D45" s="70" t="e">
        <f t="shared" si="5"/>
        <v>#REF!</v>
      </c>
      <c r="E45" s="79" t="e">
        <f>IF((E25=""),"",IF((E24&gt;E25),2,0))</f>
        <v>#REF!</v>
      </c>
      <c r="G45" s="80" t="e">
        <f>IF((J23=""),"",IF((J23&gt;J22),2,0))</f>
        <v>#REF!</v>
      </c>
      <c r="I45" s="76" t="e">
        <f>IF((O25=""),"",IF((O25&gt;O24),2,0))</f>
        <v>#REF!</v>
      </c>
      <c r="J45" s="1" t="e">
        <f t="shared" si="6"/>
        <v>#REF!</v>
      </c>
      <c r="L45" s="2" t="e">
        <f>SUM(E24,J23,O25)</f>
        <v>#REF!</v>
      </c>
      <c r="M45" s="1" t="e">
        <f t="shared" si="7"/>
        <v>#REF!</v>
      </c>
      <c r="N45" s="1" t="e">
        <f>SUM(E25,J22,O24)</f>
        <v>#REF!</v>
      </c>
      <c r="O45" s="77" t="e">
        <f>RANK(J45,$J$43:$J$46)+RANK(M45,$M$43:$M$46)/10+RANK(L45,$L$43:$L$46)/100+RANK(N45,$N$43:$N$46,1)/100</f>
        <v>#REF!</v>
      </c>
      <c r="Q45" s="49" t="str">
        <f>IF((P43="NON"),"",IF((J45=J46),IF((E45=2),1,0),IF((J45=J43),IF((G45=2),1,0),IF((J45=J44),IF((I45=2),1,0)))))</f>
        <v/>
      </c>
      <c r="S45" s="1" t="e">
        <f>IF(AND(P43="OUI",R43="NON"),SUM(J45,Q45),(J45-O45))</f>
        <v>#REF!</v>
      </c>
      <c r="T45" s="78" t="e">
        <f>IF((O25=""),"",RANK(S45,$S$43:$S$46))</f>
        <v>#REF!</v>
      </c>
      <c r="W45" s="49" t="str">
        <f>IF((U43="NON"),"",IF((COUNTIF($O$43:$O$46,O45)=1),"",IF((O45=O46),IF((E45=2),1,0),IF((O45=O43),IF((G45=2),1,0),IF((O45=O44),IF((I45=2),1,0))))))</f>
        <v/>
      </c>
      <c r="X45" s="1" t="e">
        <f t="shared" si="9"/>
        <v>#REF!</v>
      </c>
      <c r="Y45" s="1" t="e">
        <f>IF((U43="OUI"),RANK(X45,$X$43:$X$46),IF(AND(U43="NON",V43="NON"),T45,IF((V43="OUI"),"EGALITE PARFAITE ENTRE 3 EQUIPES")))</f>
        <v>#REF!</v>
      </c>
      <c r="Z45" s="1" t="e">
        <f t="shared" si="8"/>
        <v>#REF!</v>
      </c>
    </row>
    <row r="46" spans="4:26" ht="19.149999999999999" customHeight="1" thickBot="1">
      <c r="D46" s="96" t="e">
        <f t="shared" si="5"/>
        <v>#REF!</v>
      </c>
      <c r="E46" s="82" t="e">
        <f>IF((E25=""),"",IF((E24&gt;E25),0,2))</f>
        <v>#REF!</v>
      </c>
      <c r="F46" s="83"/>
      <c r="G46" s="84" t="e">
        <f>IF((J25=""),"",IF((J25&gt;J24),2,0))</f>
        <v>#REF!</v>
      </c>
      <c r="H46" s="85"/>
      <c r="I46" s="86" t="e">
        <f>IF((O23=""),"",IF((O23&gt;O22),2,0))</f>
        <v>#REF!</v>
      </c>
      <c r="J46" s="85" t="e">
        <f t="shared" si="6"/>
        <v>#REF!</v>
      </c>
      <c r="K46" s="85"/>
      <c r="L46" s="83" t="e">
        <f>SUM(E25,J25,O23)</f>
        <v>#REF!</v>
      </c>
      <c r="M46" s="1" t="e">
        <f t="shared" si="7"/>
        <v>#REF!</v>
      </c>
      <c r="N46" s="85" t="e">
        <f>SUM(E24,J24,O22)</f>
        <v>#REF!</v>
      </c>
      <c r="O46" s="77" t="e">
        <f>RANK(J46,$J$43:$J$46)+RANK(M46,$M$43:$M$46)/10+RANK(L46,$L$43:$L$46)/100+RANK(N46,$N$43:$N$46,1)/100</f>
        <v>#REF!</v>
      </c>
      <c r="P46" s="85"/>
      <c r="Q46" s="85" t="str">
        <f>IF((P43="NON"),"",IF((J46=J45),IF((E46=2),1,0),IF((J46=J44),IF((G46=2),1,0),IF((J46=J43),IF((I46=2),1,0)))))</f>
        <v/>
      </c>
      <c r="R46" s="85"/>
      <c r="S46" s="85" t="e">
        <f>IF(AND(P43="OUI",R43="NON"),SUM(J46,Q46),(J46-O46))</f>
        <v>#REF!</v>
      </c>
      <c r="T46" s="87" t="e">
        <f>IF((O25=""),"",RANK(S46,$S$43:$S$46))</f>
        <v>#REF!</v>
      </c>
      <c r="U46" s="85"/>
      <c r="V46" s="85"/>
      <c r="W46" s="85" t="str">
        <f>IF((U43="NON"),"",IF((COUNTIF($O$43:$O$46,O46)=1),"",IF((O46=O45),IF((E46=2),1,0),IF((O46=O44),IF((G46=2),1,0),IF((O46=O43),IF((I46=2),1,0))))))</f>
        <v/>
      </c>
      <c r="X46" s="85" t="e">
        <f t="shared" si="9"/>
        <v>#REF!</v>
      </c>
      <c r="Y46" s="85" t="e">
        <f>IF((U43="OUI"),RANK(X46,$X$43:$X$46),IF(AND(U43="NON",V43="NON"),T46,IF((V43="OUI"),"EGALITE PARFAITE ENTRE 3 EQUIPES")))</f>
        <v>#REF!</v>
      </c>
      <c r="Z46" s="85" t="e">
        <f t="shared" si="8"/>
        <v>#REF!</v>
      </c>
    </row>
    <row r="47" spans="4:26" ht="13.5" thickTop="1"/>
    <row r="48" spans="4:26" ht="13.5" thickBot="1">
      <c r="G48" s="1"/>
    </row>
    <row r="49" spans="1:15" ht="31.5" customHeight="1" thickBot="1">
      <c r="B49" s="152" t="s">
        <v>0</v>
      </c>
      <c r="C49" s="152"/>
      <c r="D49" s="152"/>
      <c r="E49" s="152"/>
      <c r="F49" s="152"/>
      <c r="G49" s="152"/>
      <c r="H49" s="152"/>
      <c r="I49" s="152"/>
      <c r="J49" s="152"/>
      <c r="K49" s="153"/>
      <c r="L49" s="154" t="e">
        <f>L1</f>
        <v>#REF!</v>
      </c>
      <c r="M49" s="155"/>
      <c r="N49" s="156"/>
    </row>
    <row r="50" spans="1:15" ht="31.5" customHeight="1">
      <c r="B50" s="157" t="s">
        <v>1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8"/>
      <c r="M50" s="158"/>
      <c r="N50" s="158"/>
    </row>
    <row r="51" spans="1:15" ht="7.9" customHeight="1" thickBot="1">
      <c r="F51" s="1"/>
      <c r="G51" s="1"/>
      <c r="L51" s="1"/>
    </row>
    <row r="52" spans="1:15" ht="25.5" customHeight="1" thickBot="1">
      <c r="B52" s="159" t="s">
        <v>38</v>
      </c>
      <c r="C52" s="160"/>
      <c r="D52" s="160"/>
      <c r="E52" s="161"/>
      <c r="G52" s="139" t="s">
        <v>39</v>
      </c>
      <c r="H52" s="140"/>
      <c r="I52" s="140"/>
      <c r="J52" s="141"/>
    </row>
    <row r="53" spans="1:15" s="3" customFormat="1" ht="7.9" customHeight="1">
      <c r="B53" s="4"/>
      <c r="C53" s="4"/>
      <c r="D53" s="4"/>
      <c r="E53" s="4"/>
      <c r="F53" s="2"/>
      <c r="G53" s="4"/>
      <c r="H53" s="4"/>
      <c r="I53" s="4"/>
      <c r="J53" s="4"/>
    </row>
    <row r="54" spans="1:15" ht="15" customHeight="1" thickBot="1">
      <c r="A54" s="5" t="s">
        <v>5</v>
      </c>
      <c r="B54" s="5" t="s">
        <v>6</v>
      </c>
      <c r="C54" s="5"/>
      <c r="D54" s="6" t="s">
        <v>7</v>
      </c>
      <c r="E54" s="6" t="s">
        <v>8</v>
      </c>
      <c r="F54" s="5"/>
      <c r="G54" s="5" t="s">
        <v>6</v>
      </c>
      <c r="H54" s="5"/>
      <c r="I54" s="6" t="s">
        <v>7</v>
      </c>
      <c r="J54" s="6" t="s">
        <v>8</v>
      </c>
    </row>
    <row r="55" spans="1:15" ht="24.95" customHeight="1" thickBot="1">
      <c r="A55" s="142">
        <v>1</v>
      </c>
      <c r="B55" s="145">
        <v>1</v>
      </c>
      <c r="C55" s="9" t="s">
        <v>9</v>
      </c>
      <c r="D55" s="7" t="e">
        <f>#REF!</f>
        <v>#REF!</v>
      </c>
      <c r="E55" s="67" t="e">
        <f>#REF!</f>
        <v>#REF!</v>
      </c>
      <c r="F55" s="8"/>
      <c r="G55" s="145">
        <v>7</v>
      </c>
      <c r="H55" s="9" t="s">
        <v>9</v>
      </c>
      <c r="I55" s="10" t="e">
        <f>#REF!</f>
        <v>#REF!</v>
      </c>
      <c r="J55" s="98" t="e">
        <f>#REF!</f>
        <v>#REF!</v>
      </c>
      <c r="K55" s="11"/>
      <c r="L55" s="139" t="s">
        <v>40</v>
      </c>
      <c r="M55" s="140"/>
      <c r="N55" s="140"/>
      <c r="O55" s="141"/>
    </row>
    <row r="56" spans="1:15" ht="24.95" customHeight="1" thickBot="1">
      <c r="A56" s="143"/>
      <c r="B56" s="146"/>
      <c r="C56" s="13" t="s">
        <v>10</v>
      </c>
      <c r="D56" s="27" t="e">
        <f>#REF!</f>
        <v>#REF!</v>
      </c>
      <c r="E56" s="69" t="e">
        <f>#REF!</f>
        <v>#REF!</v>
      </c>
      <c r="F56" s="8"/>
      <c r="G56" s="146"/>
      <c r="H56" s="13" t="s">
        <v>10</v>
      </c>
      <c r="I56" s="14" t="e">
        <f>#REF!</f>
        <v>#REF!</v>
      </c>
      <c r="J56" s="99" t="e">
        <f>#REF!</f>
        <v>#REF!</v>
      </c>
      <c r="K56" s="11"/>
    </row>
    <row r="57" spans="1:15" ht="24.95" customHeight="1" thickBot="1">
      <c r="A57" s="143"/>
      <c r="B57" s="145">
        <v>2</v>
      </c>
      <c r="C57" s="9" t="s">
        <v>11</v>
      </c>
      <c r="D57" s="21" t="e">
        <f>#REF!</f>
        <v>#REF!</v>
      </c>
      <c r="E57" s="67" t="e">
        <f>#REF!</f>
        <v>#REF!</v>
      </c>
      <c r="F57" s="8"/>
      <c r="G57" s="56"/>
      <c r="H57" s="57"/>
      <c r="I57" s="58"/>
      <c r="J57" s="36"/>
      <c r="K57" s="37"/>
      <c r="L57" s="5" t="s">
        <v>6</v>
      </c>
      <c r="M57" s="5"/>
      <c r="N57" s="6" t="s">
        <v>7</v>
      </c>
      <c r="O57" s="6" t="s">
        <v>8</v>
      </c>
    </row>
    <row r="58" spans="1:15" ht="24.95" customHeight="1" thickBot="1">
      <c r="A58" s="144"/>
      <c r="B58" s="147"/>
      <c r="C58" s="18" t="s">
        <v>12</v>
      </c>
      <c r="D58" s="16" t="e">
        <f>#REF!</f>
        <v>#REF!</v>
      </c>
      <c r="E58" s="71" t="e">
        <f>#REF!</f>
        <v>#REF!</v>
      </c>
      <c r="F58" s="59"/>
      <c r="G58" s="60"/>
      <c r="H58" s="32"/>
      <c r="I58" s="35"/>
      <c r="J58" s="36"/>
      <c r="K58" s="50"/>
      <c r="L58" s="145">
        <v>7</v>
      </c>
      <c r="M58" s="9" t="s">
        <v>9</v>
      </c>
      <c r="N58" s="10" t="e">
        <f>#REF!</f>
        <v>#REF!</v>
      </c>
      <c r="O58" s="98" t="e">
        <f>#REF!</f>
        <v>#REF!</v>
      </c>
    </row>
    <row r="59" spans="1:15" ht="24.95" customHeight="1" thickTop="1" thickBot="1">
      <c r="A59" s="148">
        <v>2</v>
      </c>
      <c r="B59" s="150">
        <v>3</v>
      </c>
      <c r="C59" s="23" t="s">
        <v>13</v>
      </c>
      <c r="D59" s="7" t="e">
        <f>#REF!</f>
        <v>#REF!</v>
      </c>
      <c r="E59" s="72" t="e">
        <f>#REF!</f>
        <v>#REF!</v>
      </c>
      <c r="F59" s="8"/>
      <c r="G59" s="139" t="s">
        <v>41</v>
      </c>
      <c r="H59" s="140"/>
      <c r="I59" s="140"/>
      <c r="J59" s="141"/>
      <c r="K59" s="50"/>
      <c r="L59" s="146"/>
      <c r="M59" s="13" t="s">
        <v>10</v>
      </c>
      <c r="N59" s="27" t="e">
        <f>#REF!</f>
        <v>#REF!</v>
      </c>
      <c r="O59" s="99" t="e">
        <f>#REF!</f>
        <v>#REF!</v>
      </c>
    </row>
    <row r="60" spans="1:15" ht="24.95" customHeight="1" thickBot="1">
      <c r="A60" s="143"/>
      <c r="B60" s="146"/>
      <c r="C60" s="13" t="s">
        <v>14</v>
      </c>
      <c r="D60" s="27" t="e">
        <f>#REF!</f>
        <v>#REF!</v>
      </c>
      <c r="E60" s="69" t="e">
        <f>#REF!</f>
        <v>#REF!</v>
      </c>
      <c r="F60" s="8"/>
      <c r="G60" s="61"/>
      <c r="H60" s="62"/>
      <c r="I60" s="63"/>
      <c r="J60" s="64"/>
      <c r="K60" s="37"/>
      <c r="L60" s="60"/>
      <c r="M60" s="32"/>
      <c r="N60" s="65"/>
      <c r="O60" s="36"/>
    </row>
    <row r="61" spans="1:15" ht="24.95" customHeight="1">
      <c r="A61" s="143"/>
      <c r="B61" s="145">
        <v>4</v>
      </c>
      <c r="C61" s="9" t="s">
        <v>15</v>
      </c>
      <c r="D61" s="21" t="e">
        <f>#REF!</f>
        <v>#REF!</v>
      </c>
      <c r="E61" s="67" t="e">
        <f>#REF!</f>
        <v>#REF!</v>
      </c>
      <c r="F61" s="8"/>
      <c r="G61" s="145">
        <v>7</v>
      </c>
      <c r="H61" s="9" t="s">
        <v>15</v>
      </c>
      <c r="I61" s="10" t="e">
        <f>#REF!</f>
        <v>#REF!</v>
      </c>
      <c r="J61" s="98" t="e">
        <f>#REF!</f>
        <v>#REF!</v>
      </c>
      <c r="K61" s="37"/>
      <c r="L61" s="60"/>
      <c r="M61" s="32"/>
      <c r="N61" s="35"/>
      <c r="O61" s="36"/>
    </row>
    <row r="62" spans="1:15" ht="24.95" customHeight="1" thickBot="1">
      <c r="A62" s="149"/>
      <c r="B62" s="146"/>
      <c r="C62" s="13" t="s">
        <v>16</v>
      </c>
      <c r="D62" s="27" t="e">
        <f>#REF!</f>
        <v>#REF!</v>
      </c>
      <c r="E62" s="69" t="e">
        <f>#REF!</f>
        <v>#REF!</v>
      </c>
      <c r="F62" s="66"/>
      <c r="G62" s="146"/>
      <c r="H62" s="13" t="s">
        <v>16</v>
      </c>
      <c r="I62" s="27" t="e">
        <f>#REF!</f>
        <v>#REF!</v>
      </c>
      <c r="J62" s="99" t="e">
        <f>#REF!</f>
        <v>#REF!</v>
      </c>
      <c r="K62" s="37"/>
      <c r="L62" s="60"/>
      <c r="M62" s="32"/>
      <c r="N62" s="35"/>
      <c r="O62" s="36"/>
    </row>
    <row r="65" spans="4:15" ht="22.15" customHeight="1">
      <c r="D65" s="76" t="e">
        <f>D55</f>
        <v>#REF!</v>
      </c>
      <c r="E65" s="76" t="e">
        <f>IF((E56=""),"",IF((E55&gt;E56),2,0))</f>
        <v>#REF!</v>
      </c>
      <c r="I65" s="76" t="e">
        <f>I55</f>
        <v>#REF!</v>
      </c>
      <c r="J65" s="76" t="e">
        <f>IF((J56=""),"",IF((J55&gt;J56),4,0))</f>
        <v>#REF!</v>
      </c>
      <c r="N65" s="76" t="e">
        <f>N58</f>
        <v>#REF!</v>
      </c>
      <c r="O65" s="76" t="e">
        <f>IF((O59=""),"",IF((O58&gt;O59),4,0))</f>
        <v>#REF!</v>
      </c>
    </row>
    <row r="66" spans="4:15" ht="22.15" customHeight="1">
      <c r="D66" s="76" t="e">
        <f t="shared" ref="D66:D72" si="10">D56</f>
        <v>#REF!</v>
      </c>
      <c r="E66" s="76" t="e">
        <f>IF((E56=""),"",IF((E56&gt;E55),2,0))</f>
        <v>#REF!</v>
      </c>
      <c r="I66" s="76" t="e">
        <f>I56</f>
        <v>#REF!</v>
      </c>
      <c r="J66" s="76" t="e">
        <f>IF((J56=""),"",IF((J56&gt;J55),4,0))</f>
        <v>#REF!</v>
      </c>
      <c r="N66" s="76" t="e">
        <f>N59</f>
        <v>#REF!</v>
      </c>
      <c r="O66" s="76" t="e">
        <f>IF((O59=""),"",IF((O59&gt;O58),4,0))</f>
        <v>#REF!</v>
      </c>
    </row>
    <row r="67" spans="4:15" ht="22.15" customHeight="1">
      <c r="D67" s="76" t="e">
        <f t="shared" si="10"/>
        <v>#REF!</v>
      </c>
      <c r="E67" s="76" t="e">
        <f>IF((E58=""),"",IF((E57&gt;E58),2,0))</f>
        <v>#REF!</v>
      </c>
      <c r="I67" s="76" t="e">
        <f>I61</f>
        <v>#REF!</v>
      </c>
      <c r="J67" s="76" t="e">
        <f>IF((J62=""),"",IF((J61&gt;J62),4,0))</f>
        <v>#REF!</v>
      </c>
    </row>
    <row r="68" spans="4:15" ht="22.15" customHeight="1">
      <c r="D68" s="76" t="e">
        <f t="shared" si="10"/>
        <v>#REF!</v>
      </c>
      <c r="E68" s="76" t="e">
        <f>IF((E58=""),"",IF((E58&gt;E57),2,0))</f>
        <v>#REF!</v>
      </c>
      <c r="I68" s="76" t="e">
        <f>I62</f>
        <v>#REF!</v>
      </c>
      <c r="J68" s="76" t="e">
        <f>IF((J62=""),"",IF((J62&gt;J61),4,0))</f>
        <v>#REF!</v>
      </c>
    </row>
    <row r="69" spans="4:15" ht="22.15" customHeight="1">
      <c r="D69" s="76" t="e">
        <f t="shared" si="10"/>
        <v>#REF!</v>
      </c>
      <c r="E69" s="76" t="e">
        <f>IF((E60=""),"",IF((E59&gt;E60),2,0))</f>
        <v>#REF!</v>
      </c>
    </row>
    <row r="70" spans="4:15" ht="22.15" customHeight="1">
      <c r="D70" s="76" t="e">
        <f t="shared" si="10"/>
        <v>#REF!</v>
      </c>
      <c r="E70" s="76" t="e">
        <f>IF((E60=""),"",IF((E60&gt;E59),2,0))</f>
        <v>#REF!</v>
      </c>
    </row>
    <row r="71" spans="4:15" ht="22.15" customHeight="1">
      <c r="D71" s="76" t="e">
        <f t="shared" si="10"/>
        <v>#REF!</v>
      </c>
      <c r="E71" s="76" t="e">
        <f>IF((E62=""),"",IF((E61&gt;E62),2,0))</f>
        <v>#REF!</v>
      </c>
    </row>
    <row r="72" spans="4:15" ht="22.15" customHeight="1">
      <c r="D72" s="76" t="e">
        <f t="shared" si="10"/>
        <v>#REF!</v>
      </c>
      <c r="E72" s="76" t="e">
        <f>IF((E62=""),"",IF((E62&gt;E61),2,0))</f>
        <v>#REF!</v>
      </c>
    </row>
  </sheetData>
  <sheetProtection sheet="1" objects="1" scenarios="1"/>
  <mergeCells count="56">
    <mergeCell ref="G61:G62"/>
    <mergeCell ref="A55:A58"/>
    <mergeCell ref="B55:B56"/>
    <mergeCell ref="G55:G56"/>
    <mergeCell ref="L55:O55"/>
    <mergeCell ref="B57:B58"/>
    <mergeCell ref="L58:L59"/>
    <mergeCell ref="A59:A62"/>
    <mergeCell ref="B59:B60"/>
    <mergeCell ref="G59:J59"/>
    <mergeCell ref="B61:B62"/>
    <mergeCell ref="B49:K49"/>
    <mergeCell ref="L49:N49"/>
    <mergeCell ref="B50:K50"/>
    <mergeCell ref="L50:N50"/>
    <mergeCell ref="B52:E52"/>
    <mergeCell ref="G52:J52"/>
    <mergeCell ref="A22:A25"/>
    <mergeCell ref="B22:B23"/>
    <mergeCell ref="G22:G23"/>
    <mergeCell ref="L22:L23"/>
    <mergeCell ref="B24:B25"/>
    <mergeCell ref="G24:G25"/>
    <mergeCell ref="L24:L25"/>
    <mergeCell ref="B16:E16"/>
    <mergeCell ref="G16:J16"/>
    <mergeCell ref="L16:O16"/>
    <mergeCell ref="A18:A21"/>
    <mergeCell ref="B18:B19"/>
    <mergeCell ref="G18:G19"/>
    <mergeCell ref="L18:L19"/>
    <mergeCell ref="B20:B21"/>
    <mergeCell ref="G20:G21"/>
    <mergeCell ref="L20:L21"/>
    <mergeCell ref="A11:A14"/>
    <mergeCell ref="B11:B12"/>
    <mergeCell ref="G11:G12"/>
    <mergeCell ref="L11:L12"/>
    <mergeCell ref="B13:B14"/>
    <mergeCell ref="G13:G14"/>
    <mergeCell ref="L13:L14"/>
    <mergeCell ref="A7:A10"/>
    <mergeCell ref="B7:B8"/>
    <mergeCell ref="G7:G8"/>
    <mergeCell ref="L7:L8"/>
    <mergeCell ref="B9:B10"/>
    <mergeCell ref="G9:G10"/>
    <mergeCell ref="L9:L10"/>
    <mergeCell ref="A1:A4"/>
    <mergeCell ref="B1:K1"/>
    <mergeCell ref="L1:N1"/>
    <mergeCell ref="B2:K2"/>
    <mergeCell ref="L2:N2"/>
    <mergeCell ref="B4:E4"/>
    <mergeCell ref="G4:J4"/>
    <mergeCell ref="L4:O4"/>
  </mergeCells>
  <conditionalFormatting sqref="D15 D17 D39:D46">
    <cfRule type="cellIs" dxfId="6" priority="7" stopIfTrue="1" operator="equal">
      <formula>"OFFICE"</formula>
    </cfRule>
  </conditionalFormatting>
  <conditionalFormatting sqref="I9:I10">
    <cfRule type="cellIs" dxfId="5" priority="6" stopIfTrue="1" operator="equal">
      <formula>"OFFICE"</formula>
    </cfRule>
  </conditionalFormatting>
  <conditionalFormatting sqref="N9:N10">
    <cfRule type="cellIs" dxfId="4" priority="5" stopIfTrue="1" operator="equal">
      <formula>"OFFICE"</formula>
    </cfRule>
  </conditionalFormatting>
  <conditionalFormatting sqref="I24:I25 I20:I21 I13:I15 I17">
    <cfRule type="cellIs" dxfId="3" priority="4" stopIfTrue="1" operator="equal">
      <formula>"OFFICE"</formula>
    </cfRule>
  </conditionalFormatting>
  <conditionalFormatting sqref="N24:N25 N20:N21 N13:N15 N17">
    <cfRule type="cellIs" dxfId="2" priority="3" stopIfTrue="1" operator="equal">
      <formula>"OFFICE"</formula>
    </cfRule>
  </conditionalFormatting>
  <conditionalFormatting sqref="I57:I58">
    <cfRule type="cellIs" dxfId="1" priority="2" stopIfTrue="1" operator="equal">
      <formula>"OFFICE"</formula>
    </cfRule>
  </conditionalFormatting>
  <conditionalFormatting sqref="N61:N62">
    <cfRule type="cellIs" dxfId="0" priority="1" stopIfTrue="1" operator="equal">
      <formula>"OFFICE"</formula>
    </cfRule>
  </conditionalFormatting>
  <printOptions horizontalCentered="1"/>
  <pageMargins left="0.22" right="0.5" top="0.47" bottom="0.4" header="0.21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 Equipes</vt:lpstr>
      <vt:lpstr>1A_C.</vt:lpstr>
      <vt:lpstr>'1A_C.'!Zone_d_impression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</dc:creator>
  <cp:lastModifiedBy>MAF</cp:lastModifiedBy>
  <cp:lastPrinted>2023-11-13T15:40:14Z</cp:lastPrinted>
  <dcterms:created xsi:type="dcterms:W3CDTF">2022-01-17T14:27:06Z</dcterms:created>
  <dcterms:modified xsi:type="dcterms:W3CDTF">2023-11-16T17:22:25Z</dcterms:modified>
</cp:coreProperties>
</file>